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683" activeTab="0"/>
  </bookViews>
  <sheets>
    <sheet name="INCOME STAT" sheetId="1" r:id="rId1"/>
    <sheet name="BSHEET" sheetId="2" r:id="rId2"/>
    <sheet name="EQUITY" sheetId="3" r:id="rId3"/>
    <sheet name="CFLOW" sheetId="4" r:id="rId4"/>
    <sheet name="NOTES" sheetId="5" r:id="rId5"/>
  </sheets>
  <definedNames>
    <definedName name="_xlnm.Print_Area" localSheetId="0">'INCOME STAT'!$A$1:$M$55</definedName>
    <definedName name="_xlnm.Print_Area" localSheetId="4">'NOTES'!$A$1:$J$242</definedName>
  </definedNames>
  <calcPr fullCalcOnLoad="1"/>
</workbook>
</file>

<file path=xl/sharedStrings.xml><?xml version="1.0" encoding="utf-8"?>
<sst xmlns="http://schemas.openxmlformats.org/spreadsheetml/2006/main" count="486" uniqueCount="359">
  <si>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</si>
  <si>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</si>
  <si>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</si>
  <si>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</si>
  <si>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</si>
  <si>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</si>
  <si>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</si>
  <si>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</si>
  <si>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 xml:space="preserve">1 (a) </t>
  </si>
  <si>
    <t xml:space="preserve">  (b)</t>
  </si>
  <si>
    <t xml:space="preserve">  (c)</t>
  </si>
  <si>
    <t>Investment income</t>
  </si>
  <si>
    <t>2 (a)</t>
  </si>
  <si>
    <t>Depreciation and amortisation</t>
  </si>
  <si>
    <t xml:space="preserve">  (d)    Exceptional items</t>
  </si>
  <si>
    <t xml:space="preserve">  (e)</t>
  </si>
  <si>
    <t xml:space="preserve">  (f)</t>
  </si>
  <si>
    <t xml:space="preserve">  (g)</t>
  </si>
  <si>
    <t xml:space="preserve">  (h)</t>
  </si>
  <si>
    <t xml:space="preserve">  (i)</t>
  </si>
  <si>
    <t xml:space="preserve">  (j)</t>
  </si>
  <si>
    <t xml:space="preserve">  (k)</t>
  </si>
  <si>
    <t>(i)   Extraordinary items</t>
  </si>
  <si>
    <t xml:space="preserve">  (l)</t>
  </si>
  <si>
    <t>members of the company</t>
  </si>
  <si>
    <t>3 (a)</t>
  </si>
  <si>
    <t>AS AT</t>
  </si>
  <si>
    <t>END OF</t>
  </si>
  <si>
    <t>CURRENT</t>
  </si>
  <si>
    <t>QUARTER</t>
  </si>
  <si>
    <t>PRECEDING</t>
  </si>
  <si>
    <t>FINANCIAL</t>
  </si>
  <si>
    <t>YEAR END</t>
  </si>
  <si>
    <t xml:space="preserve">   Reserves </t>
  </si>
  <si>
    <t>(iii) Extraordinary items attributable to members of the company</t>
  </si>
  <si>
    <t>Preceding</t>
  </si>
  <si>
    <t xml:space="preserve">                       CUMULATIVE</t>
  </si>
  <si>
    <t>Due from associated companies</t>
  </si>
  <si>
    <t>Due from directors</t>
  </si>
  <si>
    <t>Due to directors</t>
  </si>
  <si>
    <t>Short term borrowings</t>
  </si>
  <si>
    <t>Provision for taxation</t>
  </si>
  <si>
    <t xml:space="preserve">            INDIVIDUAL</t>
  </si>
  <si>
    <t>Inventories</t>
  </si>
  <si>
    <t>Trade receivables</t>
  </si>
  <si>
    <t>Cash and bank balances</t>
  </si>
  <si>
    <t>Trade payables</t>
  </si>
  <si>
    <t>Other payables and accrued expenses</t>
  </si>
  <si>
    <t>Other receivables, deposits &amp; prepayments</t>
  </si>
  <si>
    <t>Revenue</t>
  </si>
  <si>
    <t>Finance cost</t>
  </si>
  <si>
    <t>Profit/(loss)  before finance cost, depreciation and</t>
  </si>
  <si>
    <t>amortisation, exceptional items, income tax, minority</t>
  </si>
  <si>
    <t xml:space="preserve">Profit/(loss) before income tax, minority interests </t>
  </si>
  <si>
    <t>and extraordinary items</t>
  </si>
  <si>
    <t>Share of profits and losses of associated companies</t>
  </si>
  <si>
    <t xml:space="preserve">Profit/(loss) before income tax, minority interests and </t>
  </si>
  <si>
    <t>extraordinary items</t>
  </si>
  <si>
    <t>Income tax</t>
  </si>
  <si>
    <t>Pre-acquisition profit/(loss), if applicable</t>
  </si>
  <si>
    <t>Net profit/(loss) from ordinary activities attributable to</t>
  </si>
  <si>
    <t xml:space="preserve">  (m)</t>
  </si>
  <si>
    <t>Net profit/(loss) attributable to members of the company</t>
  </si>
  <si>
    <t xml:space="preserve">   Share capital</t>
  </si>
  <si>
    <t>Share premium</t>
  </si>
  <si>
    <t>Reserve on consolidation</t>
  </si>
  <si>
    <t>Exchange reserve</t>
  </si>
  <si>
    <t>Accumulated losses</t>
  </si>
  <si>
    <t>Other income including interest income</t>
  </si>
  <si>
    <t>interests and extraordinary items</t>
  </si>
  <si>
    <t>(ii) Less minority interests</t>
  </si>
  <si>
    <t>(i)  Profit/(loss) after income tax before deducting minority interests</t>
  </si>
  <si>
    <t>(ii)  Less minority interests</t>
  </si>
  <si>
    <t>Property development projects</t>
  </si>
  <si>
    <t>CONDENSED CONSOLIDATED STATEMENT OF CHANGES IN EQUITY - UNAUDITED</t>
  </si>
  <si>
    <t xml:space="preserve">Share </t>
  </si>
  <si>
    <t>Share</t>
  </si>
  <si>
    <t>Reserve on</t>
  </si>
  <si>
    <t xml:space="preserve">Exchange </t>
  </si>
  <si>
    <t xml:space="preserve">Accumulated </t>
  </si>
  <si>
    <t>Capital</t>
  </si>
  <si>
    <t>Premium</t>
  </si>
  <si>
    <t>Consolidation</t>
  </si>
  <si>
    <t>Reserve</t>
  </si>
  <si>
    <t>Losses</t>
  </si>
  <si>
    <t>Total</t>
  </si>
  <si>
    <t>CONDENSED CONSOLIDATED BALANCE SHEET - UNAUDITED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</si>
  <si>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</si>
  <si>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</si>
  <si>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</si>
  <si>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Long term investments</t>
  </si>
  <si>
    <t xml:space="preserve"> Goodwill on consolidation</t>
  </si>
  <si>
    <t xml:space="preserve"> Property development projects - non current</t>
  </si>
  <si>
    <t xml:space="preserve"> Current assets</t>
  </si>
  <si>
    <t xml:space="preserve"> Current liabilities</t>
  </si>
  <si>
    <t xml:space="preserve"> Shareholders' fund</t>
  </si>
  <si>
    <t xml:space="preserve"> Minority interests</t>
  </si>
  <si>
    <t>Net tangible assets per share (sen)</t>
  </si>
  <si>
    <t>CONDENSED CONSOLIDATED CASH FLOW STATEMENT - UNAUDITED</t>
  </si>
  <si>
    <t>Adjustment for :</t>
  </si>
  <si>
    <t>Operating profit before changes in working capital</t>
  </si>
  <si>
    <t xml:space="preserve"> Net change in current assets</t>
  </si>
  <si>
    <t xml:space="preserve"> Net change in current liabilities</t>
  </si>
  <si>
    <t xml:space="preserve"> Taxation paid</t>
  </si>
  <si>
    <t>Net cash generated fromm operating activities</t>
  </si>
  <si>
    <t>Net cash flows from investing activities</t>
  </si>
  <si>
    <t>Net cash flows from financing activities</t>
  </si>
  <si>
    <t>Net change in cash and cash equivalents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</si>
  <si>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</si>
  <si>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</si>
  <si>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</si>
  <si>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</si>
  <si>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</si>
  <si>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NOTES TO THE QUARTERLY REPORT ON CONSOLIDATED RESULTS</t>
  </si>
  <si>
    <t>Basis of preparation</t>
  </si>
  <si>
    <t>The interim financial report is unaudited and has been prepared in compliance with MASB 26, Interim</t>
  </si>
  <si>
    <t xml:space="preserve">The interim financial report should be read in conjunction with the audited financial statements of the </t>
  </si>
  <si>
    <t>financial period.</t>
  </si>
  <si>
    <t>Taxation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</si>
  <si>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</si>
  <si>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</si>
  <si>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</si>
  <si>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Changes in the composition of the Group</t>
  </si>
  <si>
    <t>Status of Corporate proposals announced but not completed</t>
  </si>
  <si>
    <t>Issuance or repayment of debt/equity securities</t>
  </si>
  <si>
    <t>Group Borrowings</t>
  </si>
  <si>
    <t>Secured</t>
  </si>
  <si>
    <t>Unsecured</t>
  </si>
  <si>
    <t>a) Short term borrowings</t>
  </si>
  <si>
    <t xml:space="preserve">     Term loans</t>
  </si>
  <si>
    <t xml:space="preserve">     Trust receipts and bankers' acceptance</t>
  </si>
  <si>
    <t xml:space="preserve">     Hire purchase creditors</t>
  </si>
  <si>
    <t>b) Long term borrowings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</si>
  <si>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</si>
  <si>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</si>
  <si>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</si>
  <si>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</si>
  <si>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</si>
  <si>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</si>
  <si>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</si>
  <si>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 xml:space="preserve">Explanatory comments on any material change in the profit before taxation for the quarter reported on </t>
  </si>
  <si>
    <t>as compared with the immediate preceding quarter</t>
  </si>
  <si>
    <t>Increase/</t>
  </si>
  <si>
    <t>(Decrease)</t>
  </si>
  <si>
    <t xml:space="preserve">             %</t>
  </si>
  <si>
    <t>Performance review</t>
  </si>
  <si>
    <t>Subsequent event</t>
  </si>
  <si>
    <t>Comment on seasonality or cyclicality of operations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</si>
  <si>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</si>
  <si>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</si>
  <si>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</si>
  <si>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</si>
  <si>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Net gain not recognised in the income statement:</t>
  </si>
  <si>
    <t xml:space="preserve"> Exchange gain on translation of net investment</t>
  </si>
  <si>
    <t xml:space="preserve"> in a foreign subsidiary company</t>
  </si>
  <si>
    <t>Property development</t>
  </si>
  <si>
    <t xml:space="preserve"> Depreciation of property, plant and equipment</t>
  </si>
  <si>
    <t xml:space="preserve"> Interest expense</t>
  </si>
  <si>
    <t xml:space="preserve"> Interest  income</t>
  </si>
  <si>
    <t xml:space="preserve"> Amortisation of goodwill on consolidation</t>
  </si>
  <si>
    <t>(The Condensed Consolidated Balance Sheet should be read in conjunction with the Annual Financial Statement</t>
  </si>
  <si>
    <t>Turnover</t>
  </si>
  <si>
    <t>Manufacturing - lifts and escalators</t>
  </si>
  <si>
    <t>Manufacturing and trading - consumable products</t>
  </si>
  <si>
    <t>Investment holdings</t>
  </si>
  <si>
    <t>Analysis by activity</t>
  </si>
  <si>
    <t>Inter-segment elimination</t>
  </si>
  <si>
    <t xml:space="preserve">before </t>
  </si>
  <si>
    <t>taxation</t>
  </si>
  <si>
    <t>assets</t>
  </si>
  <si>
    <t>employed</t>
  </si>
  <si>
    <t xml:space="preserve"> Allowance for doubtful debts no longer required</t>
  </si>
  <si>
    <t xml:space="preserve"> Property, plant and equipment written off</t>
  </si>
  <si>
    <t>ended</t>
  </si>
  <si>
    <t>Annual Audited Report</t>
  </si>
  <si>
    <t>There was no qualification on the annual audit report of the preceding financial year.</t>
  </si>
  <si>
    <t>Changes in estimates</t>
  </si>
  <si>
    <t>Items of unusual nature and amount</t>
  </si>
  <si>
    <t>There were no significant changes in estimates of amount, which give a material effect in the current</t>
  </si>
  <si>
    <t>Dividend paid</t>
  </si>
  <si>
    <t>There were no dividend paid during the quarter under review.</t>
  </si>
  <si>
    <t>Valuation of property, plant and equipment</t>
  </si>
  <si>
    <t>A</t>
  </si>
  <si>
    <t>EXPLANATORY NOTES PURSUANT TO MASB 26 "INTERIM FINANCIAL REPORTING"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</si>
  <si>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</si>
  <si>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</si>
  <si>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</si>
  <si>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</si>
  <si>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</si>
  <si>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</si>
  <si>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</si>
  <si>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</si>
  <si>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</si>
  <si>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</si>
  <si>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</si>
  <si>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</si>
  <si>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</si>
  <si>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</si>
  <si>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</si>
  <si>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</si>
  <si>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</si>
  <si>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</si>
  <si>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</si>
  <si>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</si>
  <si>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</si>
  <si>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</si>
  <si>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</si>
  <si>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</si>
  <si>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</si>
  <si>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</si>
  <si>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a) Numerator</t>
  </si>
  <si>
    <t>Earnings per share ("EPS")</t>
  </si>
  <si>
    <t>b) Denominator</t>
  </si>
  <si>
    <t>CONDENSED CONSOLIDATED INCOME  STATEMENT</t>
  </si>
  <si>
    <t xml:space="preserve"> Deferred Tax Assets</t>
  </si>
  <si>
    <t>Tax recoverable</t>
  </si>
  <si>
    <t>Requirements.</t>
  </si>
  <si>
    <t>Deferred</t>
  </si>
  <si>
    <t xml:space="preserve"> Long term and deferred liabilities</t>
  </si>
  <si>
    <t>Balance as of 1 January 2004</t>
  </si>
  <si>
    <t>There has been no change in the composition of the Group.</t>
  </si>
  <si>
    <t>Effects of exchange rate changes on cash and cash equivalents</t>
  </si>
  <si>
    <t>Cumulative</t>
  </si>
  <si>
    <t>Current period</t>
  </si>
  <si>
    <t xml:space="preserve">Profit/(Loss) before taxation </t>
  </si>
  <si>
    <t>Profit/(Loss)</t>
  </si>
  <si>
    <t>31-12-04</t>
  </si>
  <si>
    <t>Deposits with licensed banks</t>
  </si>
  <si>
    <t>Progress billings</t>
  </si>
  <si>
    <t xml:space="preserve">   Loan stocks - 4% ICSLS </t>
  </si>
  <si>
    <t xml:space="preserve"> Redeemable secured loan stocks - 4% RSLS</t>
  </si>
  <si>
    <t xml:space="preserve"> Loan stocks - 4% ICSLS liability component</t>
  </si>
  <si>
    <t xml:space="preserve">  for the year ended 31 December 2004)</t>
  </si>
  <si>
    <t>Balance as of 1 January 2005</t>
  </si>
  <si>
    <t>ICSLS -equity</t>
  </si>
  <si>
    <t>component</t>
  </si>
  <si>
    <t xml:space="preserve">Group for the year ended 31 December 2004. </t>
  </si>
  <si>
    <t>There were no material events subsequent to the end of the current quarter.</t>
  </si>
  <si>
    <t>Note 1</t>
  </si>
  <si>
    <t>I) Basic Earnings per share</t>
  </si>
  <si>
    <t>II) Diluted Earnings per share</t>
  </si>
  <si>
    <t>Net profit for the period</t>
  </si>
  <si>
    <t xml:space="preserve">Distribution to holders of ICSLS </t>
  </si>
  <si>
    <t xml:space="preserve">     Term loan</t>
  </si>
  <si>
    <t>Financial Reporting and the disclosure requirements as in Part A of Appendix 9B of the revised Listing</t>
  </si>
  <si>
    <t xml:space="preserve">There were no items affecting assets, liabilities, equity, net income or cash flows of the Group that </t>
  </si>
  <si>
    <t>There have been no issuance and repayment of debt and equity securities for the financial quarter</t>
  </si>
  <si>
    <t xml:space="preserve">The valuations of  land and building have been brought forward without amendments from the </t>
  </si>
  <si>
    <t>There were no corporate proposals announced but not completed.</t>
  </si>
  <si>
    <t>Year</t>
  </si>
  <si>
    <t>This note is not applicable for the financial period under review.</t>
  </si>
  <si>
    <t>Basic Earnings per share (Sen)</t>
  </si>
  <si>
    <t>previous annual report as no revaluation has been carried out since 31 December 2004.</t>
  </si>
  <si>
    <t xml:space="preserve">Profit/ (loss) per share based on 2(m) above </t>
  </si>
  <si>
    <t>sheet date.</t>
  </si>
  <si>
    <t xml:space="preserve">The Directors are not aware of any contingent liabilities that have arisen since the last annual balance </t>
  </si>
  <si>
    <t xml:space="preserve">to availability of tax losses and unabsorbed capital allowances of certain subsidiary companies to set off </t>
  </si>
  <si>
    <t>against its profits.</t>
  </si>
  <si>
    <t>Emico Holdings Berhad had on 27 August 2003 received a writ of summon from MSNS Holdings Sdn Bhd</t>
  </si>
  <si>
    <t>claiming a sum of RM510,000 being balance of purchase price for purchase of 510,000 units shares (51%)</t>
  </si>
  <si>
    <t xml:space="preserve">For the current year, the Group will concentrate on property development division as well as the  </t>
  </si>
  <si>
    <t xml:space="preserve">(The Condensed Consolidated Statement of Changes in Equity should be read in conjunction with the Annual Financial Statement for the </t>
  </si>
  <si>
    <t xml:space="preserve">  year ended 31 December 2004)</t>
  </si>
  <si>
    <t>(The Condensed Consolidated Income Statement should be read in conjunction with the Annual Financial Statement  for the year ended 31 December 2004)</t>
  </si>
  <si>
    <t xml:space="preserve">which is able to mitigate the decline from the property development division. </t>
  </si>
  <si>
    <t xml:space="preserve"> Less: Fixed deposit held as security value</t>
  </si>
  <si>
    <t xml:space="preserve"> Less: Fixed deposit in Sinking Fund Account</t>
  </si>
  <si>
    <t xml:space="preserve">(The Condensed Consolidated Cash Flow Statement should be read in conjunction with the Annual Financial </t>
  </si>
  <si>
    <t xml:space="preserve">  Statement for the year ended 31 December 2004)</t>
  </si>
  <si>
    <t>results.</t>
  </si>
  <si>
    <t xml:space="preserve">manufacturing and maintenance of lifts and escalators division which are expected to achieve better </t>
  </si>
  <si>
    <t>BERHAD LISTING REQUIREMENTS (PART A OF APPENDIX 9B)</t>
  </si>
  <si>
    <t xml:space="preserve">ADDITIONAL INFORMATION AS REQUIRED BY THE BURSA MALAYSIA SECURITIES </t>
  </si>
  <si>
    <t>report are consistent with those adopted in the financial statements for the year ended 31 December 2004.</t>
  </si>
  <si>
    <t xml:space="preserve">The accounting policies and methods of computation adopted by the Group in this interim financial </t>
  </si>
  <si>
    <t>AS AT 30 JUNE 2005</t>
  </si>
  <si>
    <t>UNAUDITED QUARTERLY REPORT FOR THE FINANCIAL QUARTER ENDED 30 JUNE 2005</t>
  </si>
  <si>
    <t>30-06-05</t>
  </si>
  <si>
    <t>FOR THE 6 MONTHS ENDED 30 JUNE 2005</t>
  </si>
  <si>
    <t>Cash and cash equivalents at 30 June</t>
  </si>
  <si>
    <t>6 months</t>
  </si>
  <si>
    <t>FOR THE FINANCIAL QUARTER ENDED 30 JUNE 2005</t>
  </si>
  <si>
    <t>The finance cost exclude the 4% Irredeemable Convertible Secured Loan Stock ("ICSLS") interest for the 6 months ended 30 June 2005 of</t>
  </si>
  <si>
    <t>RM1,056,943 whereby the interest is disclosed as a distribution of equity in the Statement of Changes in Equity.</t>
  </si>
  <si>
    <t>Balance as of 30 June 2005</t>
  </si>
  <si>
    <t>Balance as of 30 June 2004</t>
  </si>
  <si>
    <t>Increase in ICSLS theoretical value</t>
  </si>
  <si>
    <t>Issue of ICSLS</t>
  </si>
  <si>
    <t>The analysis by activity of the Group for the financial period ended 30 June 2005 are as follows:</t>
  </si>
  <si>
    <t xml:space="preserve">The Group's effective tax rate for the period ended 30 June 2005 is lower than the statutory tax rate due </t>
  </si>
  <si>
    <t>Group borrowings and debt securities as at 30 June  2005 are as follows:</t>
  </si>
  <si>
    <t>Details of pending litigation as at 24 August 2005 is as follow:</t>
  </si>
  <si>
    <t>The Directors do not recommend any dividend for the period ended 30 June 2005.</t>
  </si>
  <si>
    <t xml:space="preserve">        CUMULATIVE</t>
  </si>
  <si>
    <t>Period</t>
  </si>
  <si>
    <t xml:space="preserve">Weighted average number of ordinary shares </t>
  </si>
  <si>
    <t>used as denominator (per 1000 shares)</t>
  </si>
  <si>
    <t>Profit before taxation</t>
  </si>
  <si>
    <t>ended 30 June  2005 except for the conversion of RM305,400 ICSLS 2004/2009 to  274,711 ordinary</t>
  </si>
  <si>
    <t xml:space="preserve">The Group turnover for the current quarter increased by 15% as compared to preceding quarter due to higher </t>
  </si>
  <si>
    <t>turnover from both the manufacturing and trading division and the lifts and escalators division.</t>
  </si>
  <si>
    <t>the back of strong performance from the lifts and escalators division and manufacturing and trading division</t>
  </si>
  <si>
    <t>The investment holding division posted a loss before taxation for current cumulative quarter as compared to</t>
  </si>
  <si>
    <t xml:space="preserve"> Deposit forfeited</t>
  </si>
  <si>
    <t xml:space="preserve"> Bad debt written off</t>
  </si>
  <si>
    <t xml:space="preserve"> Overprovision of interest on bank borrowings</t>
  </si>
  <si>
    <t>Conversion of irredeemable convertible secured</t>
  </si>
  <si>
    <t>Diluted Earnings per share (Sen)</t>
  </si>
  <si>
    <t>Add: Assumed saving in interest expense charged to</t>
  </si>
  <si>
    <t>income statement on conversion of  irredeemable</t>
  </si>
  <si>
    <t>secured loan stocks "ICSLS"</t>
  </si>
  <si>
    <t>Group's net profit used as numerator (RM'000)</t>
  </si>
  <si>
    <t>Adjusted weighted average number of ordinary</t>
  </si>
  <si>
    <t>shares (per 1000 shares)</t>
  </si>
  <si>
    <t>Adjusted net profit used as numerator (RM'000)</t>
  </si>
  <si>
    <t>are unusual because of their nature, size or incidence during the quarter under review except for the</t>
  </si>
  <si>
    <t>exceptional item in the income statement.</t>
  </si>
  <si>
    <t>loan stocks "ICSLS" (per 1000 shares) **</t>
  </si>
  <si>
    <t>Note: **</t>
  </si>
  <si>
    <t>The conversion of ICSLS are deemed converted into ordinary shares at issuance date for 2004 .</t>
  </si>
  <si>
    <t xml:space="preserve">The conversion of ICSLS are deemed converted into ordinary shares at beginning of the </t>
  </si>
  <si>
    <t>financial period for 2005.</t>
  </si>
  <si>
    <t>(i) Basic earnings per share (sen)</t>
  </si>
  <si>
    <t>(ii) Diluted earnings per share (sen)</t>
  </si>
  <si>
    <t>Accrued billings</t>
  </si>
  <si>
    <t>Turnover for the current cumulative quarter increased by 14% as compared to preceding cumulative quarter on</t>
  </si>
  <si>
    <t xml:space="preserve">preceding cumulative quarter is mainly due to the waiver of interest by banks and over provision of interest </t>
  </si>
  <si>
    <t xml:space="preserve">of the Debt Restructuring Scheme in May 2004  is borne by the investment holdings division. </t>
  </si>
  <si>
    <t xml:space="preserve">a profit for the preceding cumulative quarter as the finance cost of the loan stocks issued upon the completion </t>
  </si>
  <si>
    <t>shares of RM1 each.</t>
  </si>
  <si>
    <t xml:space="preserve"> Allowance on impairment losses on quoted investment</t>
  </si>
  <si>
    <t xml:space="preserve"> Gain on disposal of property, plant and equipment</t>
  </si>
  <si>
    <t>Conversion of ICSLS 2004/2009</t>
  </si>
  <si>
    <t>Net total</t>
  </si>
  <si>
    <t>disposal of two pieces of freehold land for a gain of approximately RM1.98 million disclosed as</t>
  </si>
  <si>
    <t xml:space="preserve">The Group incurred a gain of approximately RM1.98 million  upon the disposal of two pieces of freehold land </t>
  </si>
  <si>
    <t>during the current financial period.</t>
  </si>
  <si>
    <t xml:space="preserve"> Allowance for doubtful debts</t>
  </si>
  <si>
    <t>The Group recorded a profit before taxation of RM1.3 million for current quarter as compared to RM0.8 million</t>
  </si>
  <si>
    <t xml:space="preserve">The decline in the profit before taxation of RM42.0 million for the current cumulative quarter as compared to </t>
  </si>
  <si>
    <t>1)</t>
  </si>
  <si>
    <t>2)</t>
  </si>
  <si>
    <t>Emico Marketing Sdn Bhd (Emico Marketing), a 100% subsidiary of Emico had on 26th July 2005 being</t>
  </si>
  <si>
    <t>7th February 2002 was reached between Emico Marketing and the Petitioner in which Emico Marketing</t>
  </si>
  <si>
    <t>However, despite several reminders, the Petitioner refuses to sign the Sales &amp; Purchase Agreement for</t>
  </si>
  <si>
    <t xml:space="preserve">file Affidavit Opposing the Petition and also Notice to strike out the said Winding-up Petition. The case </t>
  </si>
  <si>
    <t>is set for hearing on 2 September 2005.</t>
  </si>
  <si>
    <t xml:space="preserve">served with a Winding-up Petition by Cheerfulstar Sdn Bhd ( "the Petitioner"). A Court Judgment in </t>
  </si>
  <si>
    <t>will transfer or cause to transfer two units of shop lots totaling RM436,000 as settlement of the debts.</t>
  </si>
  <si>
    <t>the shop lots and proceeded with the winding-up petition. Emico Marketing have instructed its lawyer to</t>
  </si>
  <si>
    <t>totaling RM45.88 million upon the completion of the Debt Restructuring Scheme in May 2004.</t>
  </si>
  <si>
    <t>The manufacturing of lifts and escalators division posted a slight increase in profit before taxation of  RM0.27</t>
  </si>
  <si>
    <t>million despite of an increase in turnover and a gain of RM1.98 million from the disposal of two pieces of</t>
  </si>
  <si>
    <t>in preceding quarter is mainly due to the better results from the manufacturing and trading division.</t>
  </si>
  <si>
    <t>freehold land which is mitigated by a  provision for doubtful debts of RM2.05 million made in current quarter.</t>
  </si>
  <si>
    <t xml:space="preserve"> Net current assets</t>
  </si>
  <si>
    <t>in MSNS-Emico Industries Sdn Bhd (now known as Emico Newk Sdn Bhd). Summary judgement</t>
  </si>
  <si>
    <t xml:space="preserve">was obtained against the Company on 3rd August 2005. However, the Company are appealing and </t>
  </si>
  <si>
    <t>negotiating to pay by instalments.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</si>
</sst>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.000_);_(* \(#,##0.000\);_(* &quot;-&quot;??_);_(@_)"/>
    <numFmt numFmtId="183" formatCode="_(* #,##0.0000_);_(* \(#,##0.00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43" fontId="1" fillId="0" borderId="2" xfId="15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43" fontId="1" fillId="0" borderId="6" xfId="15" applyFont="1" applyBorder="1" applyAlignment="1">
      <alignment horizontal="center"/>
    </xf>
    <xf numFmtId="43" fontId="1" fillId="0" borderId="0" xfId="15" applyFont="1" applyAlignment="1">
      <alignment horizontal="center"/>
    </xf>
    <xf numFmtId="43" fontId="1" fillId="0" borderId="1" xfId="15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7" xfId="15" applyFont="1" applyBorder="1" applyAlignment="1">
      <alignment/>
    </xf>
    <xf numFmtId="173" fontId="1" fillId="0" borderId="1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172" fontId="1" fillId="0" borderId="5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0" fontId="1" fillId="0" borderId="9" xfId="0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173" fontId="1" fillId="0" borderId="6" xfId="15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173" fontId="0" fillId="0" borderId="0" xfId="15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Border="1" applyAlignment="1">
      <alignment horizontal="center"/>
    </xf>
    <xf numFmtId="173" fontId="1" fillId="0" borderId="5" xfId="15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3" fontId="1" fillId="0" borderId="10" xfId="15" applyNumberFormat="1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73" fontId="1" fillId="0" borderId="11" xfId="15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43" fontId="1" fillId="0" borderId="11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5" xfId="15" applyFont="1" applyBorder="1" applyAlignment="1">
      <alignment/>
    </xf>
    <xf numFmtId="2" fontId="1" fillId="0" borderId="5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173" fontId="1" fillId="0" borderId="16" xfId="15" applyNumberFormat="1" applyFont="1" applyBorder="1" applyAlignment="1">
      <alignment horizontal="center"/>
    </xf>
    <xf numFmtId="173" fontId="1" fillId="0" borderId="14" xfId="15" applyNumberFormat="1" applyFont="1" applyBorder="1" applyAlignment="1">
      <alignment horizontal="center"/>
    </xf>
    <xf numFmtId="173" fontId="1" fillId="0" borderId="17" xfId="15" applyNumberFormat="1" applyFont="1" applyBorder="1" applyAlignment="1">
      <alignment horizontal="center"/>
    </xf>
    <xf numFmtId="173" fontId="1" fillId="0" borderId="9" xfId="15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3" fontId="1" fillId="0" borderId="1" xfId="15" applyNumberFormat="1" applyFont="1" applyBorder="1" applyAlignment="1">
      <alignment horizontal="center"/>
    </xf>
    <xf numFmtId="173" fontId="1" fillId="0" borderId="3" xfId="15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3" fontId="1" fillId="0" borderId="17" xfId="15" applyNumberFormat="1" applyFont="1" applyBorder="1" applyAlignment="1">
      <alignment/>
    </xf>
    <xf numFmtId="173" fontId="1" fillId="0" borderId="18" xfId="15" applyNumberFormat="1" applyFont="1" applyBorder="1" applyAlignment="1">
      <alignment/>
    </xf>
    <xf numFmtId="173" fontId="1" fillId="0" borderId="15" xfId="15" applyNumberFormat="1" applyFont="1" applyBorder="1" applyAlignment="1">
      <alignment/>
    </xf>
    <xf numFmtId="173" fontId="1" fillId="0" borderId="16" xfId="15" applyNumberFormat="1" applyFont="1" applyBorder="1" applyAlignment="1">
      <alignment/>
    </xf>
    <xf numFmtId="173" fontId="1" fillId="0" borderId="14" xfId="15" applyNumberFormat="1" applyFont="1" applyBorder="1" applyAlignment="1">
      <alignment/>
    </xf>
    <xf numFmtId="173" fontId="1" fillId="0" borderId="19" xfId="15" applyNumberFormat="1" applyFont="1" applyBorder="1" applyAlignment="1">
      <alignment/>
    </xf>
    <xf numFmtId="173" fontId="1" fillId="0" borderId="20" xfId="15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73" fontId="1" fillId="0" borderId="17" xfId="15" applyNumberFormat="1" applyFont="1" applyBorder="1" applyAlignment="1">
      <alignment horizontal="right"/>
    </xf>
    <xf numFmtId="173" fontId="1" fillId="0" borderId="9" xfId="0" applyNumberFormat="1" applyFont="1" applyBorder="1" applyAlignment="1">
      <alignment/>
    </xf>
    <xf numFmtId="173" fontId="1" fillId="0" borderId="18" xfId="15" applyNumberFormat="1" applyFont="1" applyBorder="1" applyAlignment="1">
      <alignment horizontal="center"/>
    </xf>
    <xf numFmtId="173" fontId="1" fillId="0" borderId="13" xfId="15" applyNumberFormat="1" applyFont="1" applyBorder="1" applyAlignment="1">
      <alignment horizontal="center"/>
    </xf>
    <xf numFmtId="173" fontId="1" fillId="0" borderId="3" xfId="15" applyNumberFormat="1" applyFont="1" applyBorder="1" applyAlignment="1">
      <alignment horizontal="right"/>
    </xf>
    <xf numFmtId="173" fontId="1" fillId="0" borderId="2" xfId="15" applyNumberFormat="1" applyFont="1" applyBorder="1" applyAlignment="1">
      <alignment horizontal="center"/>
    </xf>
    <xf numFmtId="173" fontId="1" fillId="0" borderId="7" xfId="15" applyNumberFormat="1" applyFont="1" applyBorder="1" applyAlignment="1">
      <alignment horizontal="center"/>
    </xf>
    <xf numFmtId="173" fontId="1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14" fontId="1" fillId="0" borderId="17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73" fontId="1" fillId="0" borderId="7" xfId="15" applyNumberFormat="1" applyFont="1" applyBorder="1" applyAlignment="1">
      <alignment horizontal="left" indent="2"/>
    </xf>
    <xf numFmtId="173" fontId="1" fillId="0" borderId="12" xfId="15" applyNumberFormat="1" applyFont="1" applyBorder="1" applyAlignment="1">
      <alignment/>
    </xf>
    <xf numFmtId="173" fontId="1" fillId="0" borderId="13" xfId="15" applyNumberFormat="1" applyFont="1" applyBorder="1" applyAlignment="1">
      <alignment/>
    </xf>
    <xf numFmtId="0" fontId="0" fillId="0" borderId="8" xfId="0" applyBorder="1" applyAlignment="1">
      <alignment/>
    </xf>
    <xf numFmtId="14" fontId="1" fillId="0" borderId="3" xfId="0" applyNumberFormat="1" applyFont="1" applyBorder="1" applyAlignment="1">
      <alignment horizontal="center"/>
    </xf>
    <xf numFmtId="43" fontId="1" fillId="0" borderId="5" xfId="0" applyNumberFormat="1" applyFont="1" applyBorder="1" applyAlignment="1">
      <alignment/>
    </xf>
    <xf numFmtId="0" fontId="2" fillId="0" borderId="0" xfId="0" applyFont="1" applyAlignment="1">
      <alignment horizontal="right"/>
    </xf>
    <xf numFmtId="18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0"/>
  <sheetViews>
    <sheetView tabSelected="1" workbookViewId="0" topLeftCell="A1">
      <selection activeCell="L49" sqref="L49"/>
    </sheetView>
  </sheetViews>
  <sheetFormatPr defaultColWidth="9.140625" defaultRowHeight="12.75"/>
  <cols>
    <col min="1" max="1" width="4.7109375" style="0" customWidth="1"/>
    <col min="7" max="7" width="5.7109375" style="0" customWidth="1"/>
    <col min="8" max="9" width="10.7109375" style="0" customWidth="1"/>
    <col min="10" max="10" width="3.7109375" style="0" customWidth="1"/>
    <col min="11" max="12" width="12.7109375" style="0" customWidth="1"/>
  </cols>
  <sheetData>
    <row r="1" spans="1:13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276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" t="s">
        <v>213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2" t="s">
        <v>42</v>
      </c>
      <c r="J5" s="3"/>
      <c r="K5" s="3" t="s">
        <v>36</v>
      </c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3" t="s">
        <v>1</v>
      </c>
      <c r="I6" s="3" t="s">
        <v>35</v>
      </c>
      <c r="J6" s="3"/>
      <c r="K6" s="3" t="s">
        <v>4</v>
      </c>
      <c r="L6" s="3" t="s">
        <v>35</v>
      </c>
      <c r="M6" s="1"/>
    </row>
    <row r="7" spans="1:13" ht="12.75">
      <c r="A7" s="1"/>
      <c r="B7" s="1"/>
      <c r="C7" s="1"/>
      <c r="D7" s="1"/>
      <c r="E7" s="1"/>
      <c r="F7" s="1"/>
      <c r="G7" s="1"/>
      <c r="H7" s="3" t="s">
        <v>2</v>
      </c>
      <c r="I7" s="3" t="s">
        <v>2</v>
      </c>
      <c r="J7" s="3"/>
      <c r="K7" s="3" t="s">
        <v>2</v>
      </c>
      <c r="L7" s="3" t="s">
        <v>2</v>
      </c>
      <c r="M7" s="1"/>
    </row>
    <row r="8" spans="1:13" ht="12.75">
      <c r="A8" s="1"/>
      <c r="B8" s="1"/>
      <c r="C8" s="1"/>
      <c r="D8" s="1"/>
      <c r="E8" s="1"/>
      <c r="F8" s="1"/>
      <c r="G8" s="1"/>
      <c r="H8" s="3" t="s">
        <v>3</v>
      </c>
      <c r="I8" s="3" t="s">
        <v>3</v>
      </c>
      <c r="J8" s="3"/>
      <c r="K8" s="3" t="s">
        <v>5</v>
      </c>
      <c r="L8" s="3" t="s">
        <v>5</v>
      </c>
      <c r="M8" s="1"/>
    </row>
    <row r="9" spans="1:13" ht="12.75">
      <c r="A9" s="1"/>
      <c r="B9" s="1"/>
      <c r="C9" s="1"/>
      <c r="D9" s="1"/>
      <c r="E9" s="1"/>
      <c r="F9" s="1"/>
      <c r="G9" s="1"/>
      <c r="H9" s="29">
        <v>38533</v>
      </c>
      <c r="I9" s="29">
        <v>38168</v>
      </c>
      <c r="J9" s="3"/>
      <c r="K9" s="29">
        <v>38533</v>
      </c>
      <c r="L9" s="29">
        <v>38168</v>
      </c>
      <c r="M9" s="1"/>
    </row>
    <row r="10" spans="1:13" ht="12.75">
      <c r="A10" s="1"/>
      <c r="B10" s="1"/>
      <c r="C10" s="1"/>
      <c r="D10" s="1"/>
      <c r="E10" s="1"/>
      <c r="F10" s="1"/>
      <c r="G10" s="1"/>
      <c r="H10" s="3" t="s">
        <v>6</v>
      </c>
      <c r="I10" s="3" t="s">
        <v>6</v>
      </c>
      <c r="J10" s="3"/>
      <c r="K10" s="3" t="s">
        <v>6</v>
      </c>
      <c r="L10" s="3" t="s">
        <v>6</v>
      </c>
      <c r="M10" s="1"/>
    </row>
    <row r="11" spans="1:13" ht="13.5" thickBot="1">
      <c r="A11" s="1" t="s">
        <v>8</v>
      </c>
      <c r="B11" s="1" t="s">
        <v>49</v>
      </c>
      <c r="C11" s="1"/>
      <c r="D11" s="1"/>
      <c r="E11" s="1"/>
      <c r="F11" s="1"/>
      <c r="G11" s="1"/>
      <c r="H11" s="12">
        <v>24247</v>
      </c>
      <c r="I11" s="12">
        <v>18589</v>
      </c>
      <c r="J11" s="1"/>
      <c r="K11" s="12">
        <v>45292</v>
      </c>
      <c r="L11" s="12">
        <v>39782</v>
      </c>
      <c r="M11" s="1"/>
    </row>
    <row r="12" spans="1:13" ht="13.5" thickBot="1">
      <c r="A12" s="1" t="s">
        <v>9</v>
      </c>
      <c r="B12" s="1" t="s">
        <v>11</v>
      </c>
      <c r="C12" s="1"/>
      <c r="D12" s="1"/>
      <c r="E12" s="1"/>
      <c r="F12" s="1"/>
      <c r="G12" s="1"/>
      <c r="H12" s="16">
        <v>0</v>
      </c>
      <c r="I12" s="16">
        <v>0</v>
      </c>
      <c r="J12" s="17"/>
      <c r="K12" s="16">
        <v>0</v>
      </c>
      <c r="L12" s="16">
        <v>0</v>
      </c>
      <c r="M12" s="1"/>
    </row>
    <row r="13" spans="1:13" ht="13.5" thickBot="1">
      <c r="A13" s="1" t="s">
        <v>10</v>
      </c>
      <c r="B13" s="1" t="s">
        <v>68</v>
      </c>
      <c r="C13" s="1"/>
      <c r="D13" s="1"/>
      <c r="E13" s="1"/>
      <c r="F13" s="1"/>
      <c r="G13" s="1"/>
      <c r="H13" s="30">
        <v>964</v>
      </c>
      <c r="I13" s="30">
        <v>189</v>
      </c>
      <c r="J13" s="17"/>
      <c r="K13" s="30">
        <v>1223</v>
      </c>
      <c r="L13" s="30">
        <v>460</v>
      </c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4"/>
      <c r="K14" s="1"/>
      <c r="L14" s="1"/>
      <c r="M14" s="1"/>
    </row>
    <row r="15" spans="1:13" ht="12.75">
      <c r="A15" s="4" t="s">
        <v>12</v>
      </c>
      <c r="B15" s="1" t="s">
        <v>51</v>
      </c>
      <c r="C15" s="1"/>
      <c r="D15" s="1"/>
      <c r="E15" s="1"/>
      <c r="F15" s="1"/>
      <c r="G15" s="1"/>
      <c r="H15" s="6"/>
      <c r="I15" s="6"/>
      <c r="J15" s="14"/>
      <c r="K15" s="6"/>
      <c r="L15" s="6"/>
      <c r="M15" s="1"/>
    </row>
    <row r="16" spans="1:13" ht="12.75">
      <c r="A16" s="1"/>
      <c r="B16" s="1" t="s">
        <v>52</v>
      </c>
      <c r="C16" s="1"/>
      <c r="D16" s="1"/>
      <c r="E16" s="1"/>
      <c r="F16" s="1"/>
      <c r="G16" s="1"/>
      <c r="H16" s="8"/>
      <c r="I16" s="8"/>
      <c r="J16" s="13"/>
      <c r="K16" s="8"/>
      <c r="L16" s="8"/>
      <c r="M16" s="1"/>
    </row>
    <row r="17" spans="1:13" ht="12.75">
      <c r="A17" s="1"/>
      <c r="B17" s="1" t="s">
        <v>69</v>
      </c>
      <c r="C17" s="1"/>
      <c r="D17" s="1"/>
      <c r="E17" s="1"/>
      <c r="F17" s="1"/>
      <c r="G17" s="26"/>
      <c r="H17" s="27">
        <v>1309</v>
      </c>
      <c r="I17" s="27">
        <v>1125</v>
      </c>
      <c r="J17" s="13"/>
      <c r="K17" s="8">
        <v>4076</v>
      </c>
      <c r="L17" s="8">
        <v>2632</v>
      </c>
      <c r="M17" s="1"/>
    </row>
    <row r="18" spans="1:13" ht="12.75">
      <c r="A18" s="1" t="s">
        <v>9</v>
      </c>
      <c r="B18" s="1" t="s">
        <v>50</v>
      </c>
      <c r="C18" s="1"/>
      <c r="D18" s="1"/>
      <c r="E18" s="1"/>
      <c r="F18" s="1"/>
      <c r="G18" s="26"/>
      <c r="H18" s="27">
        <v>-1548</v>
      </c>
      <c r="I18" s="27">
        <v>-91</v>
      </c>
      <c r="J18" s="13"/>
      <c r="K18" s="8">
        <v>-3071</v>
      </c>
      <c r="L18" s="8">
        <v>-3401</v>
      </c>
      <c r="M18" s="1"/>
    </row>
    <row r="19" spans="1:13" ht="12.75">
      <c r="A19" s="1" t="s">
        <v>10</v>
      </c>
      <c r="B19" s="1" t="s">
        <v>13</v>
      </c>
      <c r="C19" s="1"/>
      <c r="D19" s="1"/>
      <c r="E19" s="1"/>
      <c r="F19" s="1"/>
      <c r="G19" s="26"/>
      <c r="H19" s="27">
        <v>-417</v>
      </c>
      <c r="I19" s="27">
        <v>-481</v>
      </c>
      <c r="J19" s="13"/>
      <c r="K19" s="8">
        <v>-861</v>
      </c>
      <c r="L19" s="8">
        <v>-994</v>
      </c>
      <c r="M19" s="1"/>
    </row>
    <row r="20" spans="1:13" ht="12.75">
      <c r="A20" s="1" t="s">
        <v>14</v>
      </c>
      <c r="B20" s="1"/>
      <c r="C20" s="1"/>
      <c r="D20" s="1"/>
      <c r="E20" s="1"/>
      <c r="F20" s="1"/>
      <c r="G20" s="1"/>
      <c r="H20" s="9">
        <v>1975</v>
      </c>
      <c r="I20" s="9">
        <v>45882</v>
      </c>
      <c r="J20" s="13"/>
      <c r="K20" s="9">
        <v>1975</v>
      </c>
      <c r="L20" s="9">
        <v>45882</v>
      </c>
      <c r="M20" s="1"/>
    </row>
    <row r="21" spans="1:13" ht="12.75">
      <c r="A21" s="1" t="s">
        <v>15</v>
      </c>
      <c r="B21" s="1" t="s">
        <v>53</v>
      </c>
      <c r="C21" s="1"/>
      <c r="D21" s="1"/>
      <c r="E21" s="1"/>
      <c r="G21" s="1"/>
      <c r="H21" s="1"/>
      <c r="I21" s="1"/>
      <c r="J21" s="14"/>
      <c r="K21" s="1"/>
      <c r="L21" s="1"/>
      <c r="M21" s="1"/>
    </row>
    <row r="22" spans="1:13" ht="12.75">
      <c r="A22" s="1"/>
      <c r="B22" s="1" t="s">
        <v>54</v>
      </c>
      <c r="C22" s="1"/>
      <c r="D22" s="1"/>
      <c r="E22" s="1"/>
      <c r="F22" s="1"/>
      <c r="G22" s="1"/>
      <c r="H22" s="10">
        <f>SUM(H17:H20)</f>
        <v>1319</v>
      </c>
      <c r="I22" s="10">
        <f>SUM(I17:I20)</f>
        <v>46435</v>
      </c>
      <c r="J22" s="13"/>
      <c r="K22" s="10">
        <f>SUM(K17:K20)</f>
        <v>2119</v>
      </c>
      <c r="L22" s="10">
        <f>SUM(L17:L20)</f>
        <v>44119</v>
      </c>
      <c r="M22" s="1"/>
    </row>
    <row r="23" spans="1:13" ht="12.75">
      <c r="A23" s="1"/>
      <c r="B23" s="1"/>
      <c r="C23" s="1"/>
      <c r="D23" s="1"/>
      <c r="E23" s="1"/>
      <c r="F23" s="1"/>
      <c r="G23" s="1"/>
      <c r="H23" s="10"/>
      <c r="I23" s="10" t="s">
        <v>0</v>
      </c>
      <c r="J23" s="13"/>
      <c r="K23" s="10"/>
      <c r="L23" s="10" t="s">
        <v>0</v>
      </c>
      <c r="M23" s="1"/>
    </row>
    <row r="24" spans="1:13" ht="12.75">
      <c r="A24" s="1" t="s">
        <v>16</v>
      </c>
      <c r="B24" s="1" t="s">
        <v>55</v>
      </c>
      <c r="C24" s="1"/>
      <c r="D24" s="1"/>
      <c r="E24" s="1"/>
      <c r="F24" s="1"/>
      <c r="G24" s="1"/>
      <c r="H24" s="11">
        <v>0</v>
      </c>
      <c r="I24" s="11">
        <v>0</v>
      </c>
      <c r="J24" s="13"/>
      <c r="K24" s="11">
        <v>0</v>
      </c>
      <c r="L24" s="11">
        <v>0</v>
      </c>
      <c r="M24" s="1"/>
    </row>
    <row r="25" spans="1:13" ht="12.75">
      <c r="A25" s="1"/>
      <c r="B25" s="1"/>
      <c r="C25" s="1"/>
      <c r="D25" s="1"/>
      <c r="E25" s="1"/>
      <c r="F25" s="1"/>
      <c r="G25" s="1"/>
      <c r="H25" s="10"/>
      <c r="I25" s="10"/>
      <c r="J25" s="13"/>
      <c r="K25" s="10"/>
      <c r="L25" s="10"/>
      <c r="M25" s="1"/>
    </row>
    <row r="26" spans="1:13" ht="12.75">
      <c r="A26" s="1" t="s">
        <v>17</v>
      </c>
      <c r="B26" s="1" t="s">
        <v>56</v>
      </c>
      <c r="C26" s="1"/>
      <c r="D26" s="1"/>
      <c r="E26" s="1"/>
      <c r="F26" s="1"/>
      <c r="G26" s="1"/>
      <c r="H26" s="10"/>
      <c r="I26" s="10"/>
      <c r="J26" s="13"/>
      <c r="K26" s="10"/>
      <c r="L26" s="10"/>
      <c r="M26" s="1"/>
    </row>
    <row r="27" spans="1:13" ht="12.75">
      <c r="A27" s="1"/>
      <c r="B27" s="1" t="s">
        <v>57</v>
      </c>
      <c r="C27" s="1"/>
      <c r="D27" s="1"/>
      <c r="E27" s="1"/>
      <c r="F27" s="1"/>
      <c r="G27" s="1"/>
      <c r="H27" s="10">
        <f>+H22+H24</f>
        <v>1319</v>
      </c>
      <c r="I27" s="10">
        <f>+I22+I24</f>
        <v>46435</v>
      </c>
      <c r="J27" s="13"/>
      <c r="K27" s="10">
        <f>+K22+K24</f>
        <v>2119</v>
      </c>
      <c r="L27" s="10">
        <f>+L22+L24</f>
        <v>44119</v>
      </c>
      <c r="M27" s="1"/>
    </row>
    <row r="28" spans="1:13" ht="12.75">
      <c r="A28" s="1"/>
      <c r="B28" s="1"/>
      <c r="C28" s="1"/>
      <c r="D28" s="1"/>
      <c r="E28" s="1"/>
      <c r="F28" s="1"/>
      <c r="G28" s="1"/>
      <c r="H28" s="10"/>
      <c r="I28" s="10"/>
      <c r="J28" s="13"/>
      <c r="K28" s="10"/>
      <c r="L28" s="10"/>
      <c r="M28" s="1"/>
    </row>
    <row r="29" spans="1:13" ht="12.75">
      <c r="A29" s="1" t="s">
        <v>18</v>
      </c>
      <c r="B29" s="1" t="s">
        <v>58</v>
      </c>
      <c r="C29" s="1"/>
      <c r="D29" s="1"/>
      <c r="E29" s="1"/>
      <c r="F29" s="1"/>
      <c r="G29" s="1"/>
      <c r="H29" s="11">
        <v>94</v>
      </c>
      <c r="I29" s="11">
        <v>3903</v>
      </c>
      <c r="J29" s="13"/>
      <c r="K29" s="11">
        <v>187</v>
      </c>
      <c r="L29" s="11">
        <v>3918</v>
      </c>
      <c r="M29" s="1"/>
    </row>
    <row r="30" spans="1:13" ht="12.75">
      <c r="A30" s="1"/>
      <c r="B30" s="1"/>
      <c r="C30" s="1"/>
      <c r="D30" s="1"/>
      <c r="E30" s="1"/>
      <c r="F30" s="1"/>
      <c r="G30" s="1"/>
      <c r="H30" s="10"/>
      <c r="I30" s="10"/>
      <c r="J30" s="13"/>
      <c r="K30" s="10"/>
      <c r="L30" s="10"/>
      <c r="M30" s="1"/>
    </row>
    <row r="31" spans="1:13" ht="12.75">
      <c r="A31" s="1" t="s">
        <v>19</v>
      </c>
      <c r="B31" s="1" t="s">
        <v>71</v>
      </c>
      <c r="C31" s="1"/>
      <c r="D31" s="1"/>
      <c r="E31" s="1"/>
      <c r="F31" s="1"/>
      <c r="G31" s="1"/>
      <c r="H31" s="10">
        <f>+H27-H29</f>
        <v>1225</v>
      </c>
      <c r="I31" s="10">
        <f>+I27-I29</f>
        <v>42532</v>
      </c>
      <c r="J31" s="13"/>
      <c r="K31" s="10">
        <f>+K27-K29</f>
        <v>1932</v>
      </c>
      <c r="L31" s="10">
        <f>+L27-L29</f>
        <v>40201</v>
      </c>
      <c r="M31" s="1"/>
    </row>
    <row r="32" spans="1:13" ht="12.75">
      <c r="A32" s="1"/>
      <c r="B32" s="1" t="s">
        <v>70</v>
      </c>
      <c r="C32" s="1"/>
      <c r="D32" s="1"/>
      <c r="E32" s="1"/>
      <c r="F32" s="1"/>
      <c r="G32" s="1"/>
      <c r="H32" s="10">
        <v>-2</v>
      </c>
      <c r="I32" s="10">
        <v>-3106</v>
      </c>
      <c r="J32" s="1"/>
      <c r="K32" s="10">
        <v>-672</v>
      </c>
      <c r="L32" s="10">
        <v>-3072</v>
      </c>
      <c r="M32" s="1"/>
    </row>
    <row r="33" spans="1:13" ht="12.75">
      <c r="A33" s="1"/>
      <c r="B33" s="1"/>
      <c r="C33" s="1"/>
      <c r="D33" s="1"/>
      <c r="E33" s="1"/>
      <c r="F33" s="1"/>
      <c r="G33" s="1"/>
      <c r="H33" s="10"/>
      <c r="I33" s="10"/>
      <c r="J33" s="13"/>
      <c r="K33" s="10"/>
      <c r="L33" s="10"/>
      <c r="M33" s="1"/>
    </row>
    <row r="34" spans="1:13" ht="12.75">
      <c r="A34" s="1" t="s">
        <v>20</v>
      </c>
      <c r="B34" s="1" t="s">
        <v>59</v>
      </c>
      <c r="C34" s="1"/>
      <c r="D34" s="1"/>
      <c r="E34" s="1"/>
      <c r="F34" s="1"/>
      <c r="G34" s="1"/>
      <c r="H34" s="11">
        <v>0</v>
      </c>
      <c r="I34" s="11">
        <v>0</v>
      </c>
      <c r="J34" s="13"/>
      <c r="K34" s="11">
        <v>0</v>
      </c>
      <c r="L34" s="11">
        <v>0</v>
      </c>
      <c r="M34" s="1"/>
    </row>
    <row r="35" spans="1:13" ht="12.75">
      <c r="A35" s="1"/>
      <c r="B35" s="1"/>
      <c r="C35" s="1"/>
      <c r="D35" s="1"/>
      <c r="E35" s="1"/>
      <c r="F35" s="1"/>
      <c r="G35" s="1"/>
      <c r="H35" s="10"/>
      <c r="I35" s="10"/>
      <c r="J35" s="13"/>
      <c r="K35" s="10"/>
      <c r="L35" s="10"/>
      <c r="M35" s="1"/>
    </row>
    <row r="36" spans="1:7" ht="12.75">
      <c r="A36" s="1" t="s">
        <v>21</v>
      </c>
      <c r="B36" s="1" t="s">
        <v>60</v>
      </c>
      <c r="C36" s="1"/>
      <c r="D36" s="1"/>
      <c r="E36" s="1"/>
      <c r="F36" s="1"/>
      <c r="G36" s="1"/>
    </row>
    <row r="37" spans="1:13" ht="12.75">
      <c r="A37" s="1"/>
      <c r="B37" s="1" t="s">
        <v>24</v>
      </c>
      <c r="C37" s="1"/>
      <c r="D37" s="1"/>
      <c r="E37" s="1"/>
      <c r="F37" s="1"/>
      <c r="G37" s="1"/>
      <c r="H37" s="10">
        <f>+H31+H32+H34</f>
        <v>1223</v>
      </c>
      <c r="I37" s="10">
        <f>+I31+I32+I34</f>
        <v>39426</v>
      </c>
      <c r="J37" s="10"/>
      <c r="K37" s="10">
        <f>+K31+K32+K34</f>
        <v>1260</v>
      </c>
      <c r="L37" s="10">
        <f>+L31+L32+L34</f>
        <v>37129</v>
      </c>
      <c r="M37" s="1"/>
    </row>
    <row r="38" spans="1:13" ht="12.75">
      <c r="A38" s="1"/>
      <c r="B38" s="1"/>
      <c r="C38" s="1"/>
      <c r="D38" s="1"/>
      <c r="E38" s="1"/>
      <c r="F38" s="1"/>
      <c r="G38" s="1"/>
      <c r="H38" s="10"/>
      <c r="I38" s="10"/>
      <c r="J38" s="13"/>
      <c r="K38" s="10"/>
      <c r="L38" s="10"/>
      <c r="M38" s="1"/>
    </row>
    <row r="39" spans="1:13" ht="12.75">
      <c r="A39" s="1" t="s">
        <v>23</v>
      </c>
      <c r="B39" s="1" t="s">
        <v>22</v>
      </c>
      <c r="C39" s="1"/>
      <c r="D39" s="1"/>
      <c r="E39" s="1"/>
      <c r="F39" s="1"/>
      <c r="G39" s="1"/>
      <c r="H39" s="18">
        <v>0</v>
      </c>
      <c r="I39" s="18">
        <v>0</v>
      </c>
      <c r="J39" s="19"/>
      <c r="K39" s="18">
        <v>0</v>
      </c>
      <c r="L39" s="18">
        <v>0</v>
      </c>
      <c r="M39" s="1"/>
    </row>
    <row r="40" spans="1:13" ht="12.75">
      <c r="A40" s="1"/>
      <c r="B40" s="1" t="s">
        <v>72</v>
      </c>
      <c r="C40" s="1"/>
      <c r="D40" s="1"/>
      <c r="E40" s="1"/>
      <c r="F40" s="1"/>
      <c r="G40" s="1"/>
      <c r="H40" s="7">
        <v>0</v>
      </c>
      <c r="I40" s="7">
        <v>0</v>
      </c>
      <c r="J40" s="19"/>
      <c r="K40" s="7">
        <v>0</v>
      </c>
      <c r="L40" s="7">
        <v>0</v>
      </c>
      <c r="M40" s="1"/>
    </row>
    <row r="41" spans="1:13" ht="12.75">
      <c r="A41" s="1"/>
      <c r="B41" s="1" t="s">
        <v>34</v>
      </c>
      <c r="C41" s="1"/>
      <c r="D41" s="1"/>
      <c r="E41" s="1"/>
      <c r="F41" s="1"/>
      <c r="G41" s="1"/>
      <c r="H41" s="20">
        <f>SUM(H39:H40)</f>
        <v>0</v>
      </c>
      <c r="I41" s="20">
        <f>SUM(I39:I40)</f>
        <v>0</v>
      </c>
      <c r="J41" s="19"/>
      <c r="K41" s="20">
        <f>SUM(K39:K40)</f>
        <v>0</v>
      </c>
      <c r="L41" s="20">
        <f>SUM(L39:L40)</f>
        <v>0</v>
      </c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 thickBot="1">
      <c r="A43" s="1" t="s">
        <v>61</v>
      </c>
      <c r="B43" s="1" t="s">
        <v>62</v>
      </c>
      <c r="C43" s="1"/>
      <c r="D43" s="1"/>
      <c r="E43" s="1"/>
      <c r="F43" s="1"/>
      <c r="G43" s="1"/>
      <c r="H43" s="12">
        <f>+H37+H41</f>
        <v>1223</v>
      </c>
      <c r="I43" s="12">
        <f>+I37+I41</f>
        <v>39426</v>
      </c>
      <c r="J43" s="13"/>
      <c r="K43" s="12">
        <f>+K37+K41</f>
        <v>1260</v>
      </c>
      <c r="L43" s="12">
        <f>+L37+L41</f>
        <v>37129</v>
      </c>
      <c r="M43" s="1"/>
    </row>
    <row r="44" spans="1:13" ht="12.75">
      <c r="A44" s="1"/>
      <c r="B44" s="1"/>
      <c r="C44" s="1"/>
      <c r="D44" s="1"/>
      <c r="E44" s="1"/>
      <c r="F44" s="1"/>
      <c r="G44" s="1"/>
      <c r="H44" s="10"/>
      <c r="I44" s="10"/>
      <c r="J44" s="13"/>
      <c r="K44" s="10"/>
      <c r="L44" s="10"/>
      <c r="M44" s="1"/>
    </row>
    <row r="45" spans="1:13" ht="12.75">
      <c r="A45" s="1" t="s">
        <v>25</v>
      </c>
      <c r="B45" s="1" t="s">
        <v>253</v>
      </c>
      <c r="C45" s="1"/>
      <c r="D45" s="1"/>
      <c r="E45" s="1"/>
      <c r="F45" s="1"/>
      <c r="G45" s="1"/>
      <c r="H45" s="1"/>
      <c r="I45" s="1"/>
      <c r="J45" s="14"/>
      <c r="K45" s="1"/>
      <c r="L45" s="1"/>
      <c r="M45" s="1"/>
    </row>
    <row r="46" spans="1:13" ht="13.5" thickBot="1">
      <c r="A46" s="1"/>
      <c r="B46" s="1" t="s">
        <v>322</v>
      </c>
      <c r="C46" s="1"/>
      <c r="D46" s="1"/>
      <c r="E46" s="1"/>
      <c r="F46" s="1"/>
      <c r="G46" s="1"/>
      <c r="H46" s="63">
        <f>+NOTES!F215</f>
        <v>2.4002512119011636</v>
      </c>
      <c r="I46" s="62">
        <f>+NOTES!G215</f>
        <v>88.55795148247978</v>
      </c>
      <c r="J46" s="15"/>
      <c r="K46" s="63">
        <f>+NOTES!H215</f>
        <v>2.4736439130690853</v>
      </c>
      <c r="L46" s="62">
        <f>+NOTES!I215</f>
        <v>83.3984725965858</v>
      </c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3.5" thickBot="1">
      <c r="A48" s="1"/>
      <c r="B48" s="1" t="s">
        <v>323</v>
      </c>
      <c r="C48" s="1"/>
      <c r="D48" s="1"/>
      <c r="E48" s="1"/>
      <c r="F48" s="1"/>
      <c r="G48" s="1"/>
      <c r="H48" s="107">
        <f>+NOTES!F238</f>
        <v>1.4827301499931196</v>
      </c>
      <c r="I48" s="107">
        <f>+NOTES!G238</f>
        <v>46.662328442972075</v>
      </c>
      <c r="J48" s="1"/>
      <c r="K48" s="107">
        <f>+NOTES!H238</f>
        <v>1.604284207146461</v>
      </c>
      <c r="L48" s="107">
        <f>+NOTES!I238</f>
        <v>43.94462849029816</v>
      </c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35" t="s">
        <v>238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 t="s">
        <v>282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 t="s">
        <v>283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0" ht="12.75">
      <c r="A54" s="1" t="s">
        <v>0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 t="s">
        <v>263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 t="s">
        <v>0</v>
      </c>
      <c r="B56" s="1"/>
      <c r="C56" s="1"/>
      <c r="D56" s="1"/>
      <c r="E56" s="1"/>
      <c r="F56" s="1"/>
      <c r="G56" s="1"/>
      <c r="H56" s="1"/>
      <c r="I56" s="1"/>
      <c r="J56" s="1"/>
    </row>
    <row r="57" spans="1:8" ht="12.75">
      <c r="A57" s="1"/>
      <c r="B57" s="1"/>
      <c r="C57" s="1"/>
      <c r="D57" s="1"/>
      <c r="E57" s="1"/>
      <c r="F57" s="1"/>
      <c r="G57" s="14"/>
      <c r="H57" s="10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</sheetData>
  <printOptions/>
  <pageMargins left="0.35" right="0.33" top="0.64" bottom="0.53" header="0.5" footer="0.5"/>
  <pageSetup fitToHeight="1" fitToWidth="1"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1"/>
  <sheetViews>
    <sheetView workbookViewId="0" topLeftCell="A1">
      <pane xSplit="5" ySplit="9" topLeftCell="F3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49" sqref="A49"/>
    </sheetView>
  </sheetViews>
  <sheetFormatPr defaultColWidth="9.140625" defaultRowHeight="12.75"/>
  <cols>
    <col min="6" max="6" width="13.57421875" style="0" customWidth="1"/>
    <col min="7" max="7" width="8.7109375" style="0" customWidth="1"/>
    <col min="8" max="8" width="12.7109375" style="0" customWidth="1"/>
  </cols>
  <sheetData>
    <row r="1" spans="1:9" ht="12.75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86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275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6:8" ht="12.75">
      <c r="F5" s="3" t="s">
        <v>26</v>
      </c>
      <c r="G5" s="3"/>
      <c r="H5" s="3" t="s">
        <v>26</v>
      </c>
    </row>
    <row r="6" spans="6:8" ht="12.75">
      <c r="F6" s="3" t="s">
        <v>27</v>
      </c>
      <c r="G6" s="3"/>
      <c r="H6" s="3" t="s">
        <v>30</v>
      </c>
    </row>
    <row r="7" spans="6:8" ht="12.75">
      <c r="F7" s="3" t="s">
        <v>28</v>
      </c>
      <c r="G7" s="3"/>
      <c r="H7" s="3" t="s">
        <v>31</v>
      </c>
    </row>
    <row r="8" spans="6:8" ht="12.75">
      <c r="F8" s="3" t="s">
        <v>29</v>
      </c>
      <c r="G8" s="3"/>
      <c r="H8" s="3" t="s">
        <v>32</v>
      </c>
    </row>
    <row r="9" spans="6:8" ht="12.75">
      <c r="F9" s="31" t="s">
        <v>277</v>
      </c>
      <c r="G9" s="3"/>
      <c r="H9" s="31" t="s">
        <v>226</v>
      </c>
    </row>
    <row r="10" spans="6:8" ht="12.75">
      <c r="F10" s="3" t="s">
        <v>6</v>
      </c>
      <c r="G10" s="3"/>
      <c r="H10" s="3" t="s">
        <v>6</v>
      </c>
    </row>
    <row r="11" spans="1:8" ht="12.75">
      <c r="A11" s="1" t="s">
        <v>87</v>
      </c>
      <c r="B11" s="1"/>
      <c r="C11" s="1"/>
      <c r="D11" s="1"/>
      <c r="E11" s="1"/>
      <c r="F11" s="10">
        <v>33198</v>
      </c>
      <c r="G11" s="10"/>
      <c r="H11" s="10">
        <v>35457</v>
      </c>
    </row>
    <row r="12" spans="1:8" ht="12.75">
      <c r="A12" s="1"/>
      <c r="B12" s="1"/>
      <c r="C12" s="1"/>
      <c r="D12" s="1"/>
      <c r="E12" s="1"/>
      <c r="F12" s="10"/>
      <c r="G12" s="10"/>
      <c r="H12" s="10"/>
    </row>
    <row r="13" spans="1:8" ht="12.75">
      <c r="A13" s="1" t="s">
        <v>88</v>
      </c>
      <c r="B13" s="1"/>
      <c r="C13" s="1"/>
      <c r="D13" s="1"/>
      <c r="E13" s="1"/>
      <c r="F13" s="10">
        <v>2711</v>
      </c>
      <c r="G13" s="10"/>
      <c r="H13" s="10">
        <v>2711</v>
      </c>
    </row>
    <row r="14" spans="1:8" ht="12.75">
      <c r="A14" s="1"/>
      <c r="B14" s="1"/>
      <c r="C14" s="1"/>
      <c r="D14" s="1"/>
      <c r="E14" s="1"/>
      <c r="F14" s="10"/>
      <c r="G14" s="10"/>
      <c r="H14" s="10"/>
    </row>
    <row r="15" spans="1:8" ht="12.75">
      <c r="A15" s="1" t="s">
        <v>89</v>
      </c>
      <c r="B15" s="1"/>
      <c r="C15" s="1"/>
      <c r="D15" s="1"/>
      <c r="E15" s="1"/>
      <c r="F15" s="10">
        <v>1476</v>
      </c>
      <c r="G15" s="10"/>
      <c r="H15" s="10">
        <v>1476</v>
      </c>
    </row>
    <row r="16" spans="1:8" ht="12.75">
      <c r="A16" s="1"/>
      <c r="B16" s="1"/>
      <c r="C16" s="1"/>
      <c r="D16" s="1"/>
      <c r="E16" s="1"/>
      <c r="F16" s="10"/>
      <c r="G16" s="10"/>
      <c r="H16" s="10"/>
    </row>
    <row r="17" spans="1:8" ht="12.75">
      <c r="A17" s="1" t="s">
        <v>90</v>
      </c>
      <c r="B17" s="1"/>
      <c r="C17" s="1"/>
      <c r="D17" s="1"/>
      <c r="E17" s="1"/>
      <c r="F17" s="10">
        <v>207</v>
      </c>
      <c r="G17" s="10"/>
      <c r="H17" s="10">
        <v>476</v>
      </c>
    </row>
    <row r="18" spans="1:8" ht="12.75">
      <c r="A18" s="1"/>
      <c r="B18" s="1"/>
      <c r="C18" s="1"/>
      <c r="D18" s="1"/>
      <c r="E18" s="1"/>
      <c r="F18" s="10" t="s">
        <v>0</v>
      </c>
      <c r="G18" s="10"/>
      <c r="H18" s="10" t="s">
        <v>0</v>
      </c>
    </row>
    <row r="19" spans="1:8" ht="12.75">
      <c r="A19" s="1" t="s">
        <v>214</v>
      </c>
      <c r="B19" s="1"/>
      <c r="C19" s="1"/>
      <c r="D19" s="1"/>
      <c r="E19" s="1"/>
      <c r="F19" s="10">
        <v>550</v>
      </c>
      <c r="G19" s="10"/>
      <c r="H19" s="10">
        <v>550</v>
      </c>
    </row>
    <row r="20" spans="1:8" ht="12.75">
      <c r="A20" s="1"/>
      <c r="B20" s="1"/>
      <c r="C20" s="1"/>
      <c r="D20" s="1"/>
      <c r="E20" s="1"/>
      <c r="F20" s="10"/>
      <c r="G20" s="10"/>
      <c r="H20" s="10"/>
    </row>
    <row r="21" spans="1:8" ht="12.75">
      <c r="A21" s="1" t="s">
        <v>91</v>
      </c>
      <c r="B21" s="1"/>
      <c r="C21" s="1"/>
      <c r="D21" s="1"/>
      <c r="E21" s="1"/>
      <c r="F21" s="10">
        <v>3523</v>
      </c>
      <c r="G21" s="10"/>
      <c r="H21" s="10">
        <v>3636</v>
      </c>
    </row>
    <row r="22" spans="1:8" ht="12.75">
      <c r="A22" s="1"/>
      <c r="B22" s="1"/>
      <c r="C22" s="1"/>
      <c r="D22" s="1"/>
      <c r="E22" s="1"/>
      <c r="F22" s="10"/>
      <c r="G22" s="10"/>
      <c r="H22" s="10"/>
    </row>
    <row r="23" spans="1:8" ht="12.75">
      <c r="A23" s="1" t="s">
        <v>92</v>
      </c>
      <c r="B23" s="1"/>
      <c r="C23" s="1"/>
      <c r="D23" s="1"/>
      <c r="E23" s="1"/>
      <c r="F23" s="10">
        <v>22472</v>
      </c>
      <c r="G23" s="13"/>
      <c r="H23" s="10">
        <v>24246</v>
      </c>
    </row>
    <row r="24" spans="1:8" ht="12.75">
      <c r="A24" s="1"/>
      <c r="B24" s="1"/>
      <c r="C24" s="1"/>
      <c r="D24" s="1"/>
      <c r="E24" s="1"/>
      <c r="F24" s="10"/>
      <c r="G24" s="13"/>
      <c r="H24" s="10"/>
    </row>
    <row r="25" spans="1:8" ht="12.75">
      <c r="A25" s="1" t="s">
        <v>93</v>
      </c>
      <c r="B25" s="1"/>
      <c r="C25" s="1"/>
      <c r="D25" s="1"/>
      <c r="E25" s="1"/>
      <c r="F25" s="10"/>
      <c r="G25" s="13"/>
      <c r="H25" s="10"/>
    </row>
    <row r="26" spans="1:8" ht="12.75">
      <c r="A26" s="1"/>
      <c r="B26" s="1" t="s">
        <v>73</v>
      </c>
      <c r="C26" s="1"/>
      <c r="D26" s="1"/>
      <c r="E26" s="1"/>
      <c r="F26" s="21">
        <v>25329</v>
      </c>
      <c r="G26" s="13"/>
      <c r="H26" s="21">
        <v>21907</v>
      </c>
    </row>
    <row r="27" spans="1:8" ht="12.75">
      <c r="A27" s="1"/>
      <c r="B27" s="1" t="s">
        <v>43</v>
      </c>
      <c r="C27" s="1"/>
      <c r="D27" s="1"/>
      <c r="E27" s="1"/>
      <c r="F27" s="8">
        <v>12434</v>
      </c>
      <c r="G27" s="13"/>
      <c r="H27" s="8">
        <v>11781</v>
      </c>
    </row>
    <row r="28" spans="1:8" ht="12.75">
      <c r="A28" s="1"/>
      <c r="B28" s="1" t="s">
        <v>44</v>
      </c>
      <c r="C28" s="1"/>
      <c r="D28" s="1"/>
      <c r="E28" s="1"/>
      <c r="F28" s="8">
        <v>30162</v>
      </c>
      <c r="G28" s="13" t="s">
        <v>0</v>
      </c>
      <c r="H28" s="8">
        <v>36366</v>
      </c>
    </row>
    <row r="29" spans="1:8" ht="12.75">
      <c r="A29" s="1"/>
      <c r="B29" s="1" t="s">
        <v>48</v>
      </c>
      <c r="C29" s="1"/>
      <c r="D29" s="1"/>
      <c r="E29" s="1"/>
      <c r="F29" s="8">
        <v>6185</v>
      </c>
      <c r="G29" s="13"/>
      <c r="H29" s="8">
        <v>7590</v>
      </c>
    </row>
    <row r="30" spans="1:8" ht="12.75">
      <c r="A30" s="1"/>
      <c r="B30" s="1" t="s">
        <v>324</v>
      </c>
      <c r="C30" s="1"/>
      <c r="D30" s="1"/>
      <c r="E30" s="1"/>
      <c r="F30" s="8">
        <v>261</v>
      </c>
      <c r="G30" s="13"/>
      <c r="H30" s="8">
        <v>0</v>
      </c>
    </row>
    <row r="31" spans="1:8" ht="12.75">
      <c r="A31" s="1"/>
      <c r="B31" s="1" t="s">
        <v>37</v>
      </c>
      <c r="C31" s="1"/>
      <c r="D31" s="1"/>
      <c r="E31" s="1"/>
      <c r="F31" s="8">
        <v>1081</v>
      </c>
      <c r="G31" s="13"/>
      <c r="H31" s="8">
        <v>1073</v>
      </c>
    </row>
    <row r="32" spans="1:8" ht="12.75">
      <c r="A32" s="1"/>
      <c r="B32" s="1" t="s">
        <v>38</v>
      </c>
      <c r="C32" s="1"/>
      <c r="D32" s="1"/>
      <c r="E32" s="1"/>
      <c r="F32" s="8">
        <v>242</v>
      </c>
      <c r="G32" s="13"/>
      <c r="H32" s="8">
        <v>269</v>
      </c>
    </row>
    <row r="33" spans="1:8" ht="12.75">
      <c r="A33" s="1"/>
      <c r="B33" s="1" t="s">
        <v>215</v>
      </c>
      <c r="C33" s="1"/>
      <c r="D33" s="1"/>
      <c r="E33" s="1"/>
      <c r="F33" s="8">
        <v>58</v>
      </c>
      <c r="G33" s="13"/>
      <c r="H33" s="8">
        <v>58</v>
      </c>
    </row>
    <row r="34" spans="1:8" ht="12.75">
      <c r="A34" s="1"/>
      <c r="B34" s="1" t="s">
        <v>227</v>
      </c>
      <c r="C34" s="1"/>
      <c r="D34" s="1"/>
      <c r="E34" s="1"/>
      <c r="F34" s="8">
        <v>6154</v>
      </c>
      <c r="G34" s="13"/>
      <c r="H34" s="8">
        <v>9486</v>
      </c>
    </row>
    <row r="35" spans="1:8" ht="12.75">
      <c r="A35" s="1"/>
      <c r="B35" s="1" t="s">
        <v>45</v>
      </c>
      <c r="C35" s="1"/>
      <c r="D35" s="1"/>
      <c r="E35" s="1"/>
      <c r="F35" s="9">
        <v>6337</v>
      </c>
      <c r="G35" s="13"/>
      <c r="H35" s="9">
        <v>4652</v>
      </c>
    </row>
    <row r="36" spans="1:8" ht="12.75">
      <c r="A36" s="1"/>
      <c r="B36" s="1"/>
      <c r="C36" s="1"/>
      <c r="D36" s="1"/>
      <c r="E36" s="1"/>
      <c r="F36" s="22">
        <f>SUM(F26:F35)</f>
        <v>88243</v>
      </c>
      <c r="G36" s="13"/>
      <c r="H36" s="22">
        <f>SUM(H26:H35)</f>
        <v>93182</v>
      </c>
    </row>
    <row r="37" spans="1:8" ht="12.75">
      <c r="A37" s="1"/>
      <c r="B37" s="1"/>
      <c r="C37" s="1"/>
      <c r="D37" s="1"/>
      <c r="E37" s="1"/>
      <c r="F37" s="10"/>
      <c r="G37" s="13"/>
      <c r="H37" s="10"/>
    </row>
    <row r="38" spans="1:8" ht="12.75">
      <c r="A38" s="1" t="s">
        <v>94</v>
      </c>
      <c r="B38" s="1"/>
      <c r="C38" s="1"/>
      <c r="D38" s="1"/>
      <c r="E38" s="1"/>
      <c r="F38" s="10"/>
      <c r="G38" s="13"/>
      <c r="H38" s="10"/>
    </row>
    <row r="39" spans="1:8" ht="12.75">
      <c r="A39" s="1"/>
      <c r="B39" s="1" t="s">
        <v>46</v>
      </c>
      <c r="C39" s="1"/>
      <c r="D39" s="1"/>
      <c r="E39" s="1"/>
      <c r="F39" s="21">
        <v>10164</v>
      </c>
      <c r="G39" s="13"/>
      <c r="H39" s="21">
        <v>11913</v>
      </c>
    </row>
    <row r="40" spans="1:8" ht="12.75">
      <c r="A40" s="1"/>
      <c r="B40" s="1" t="s">
        <v>47</v>
      </c>
      <c r="C40" s="1"/>
      <c r="D40" s="1"/>
      <c r="E40" s="1"/>
      <c r="F40" s="8">
        <v>23798</v>
      </c>
      <c r="G40" s="13"/>
      <c r="H40" s="8">
        <v>25106</v>
      </c>
    </row>
    <row r="41" spans="1:8" ht="12.75">
      <c r="A41" s="1"/>
      <c r="B41" s="1" t="s">
        <v>39</v>
      </c>
      <c r="C41" s="1"/>
      <c r="D41" s="1"/>
      <c r="E41" s="1"/>
      <c r="F41" s="8">
        <v>1093</v>
      </c>
      <c r="G41" s="13"/>
      <c r="H41" s="8">
        <v>946</v>
      </c>
    </row>
    <row r="42" spans="1:8" ht="12.75">
      <c r="A42" s="1"/>
      <c r="B42" s="1" t="s">
        <v>228</v>
      </c>
      <c r="C42" s="1"/>
      <c r="D42" s="1"/>
      <c r="E42" s="1"/>
      <c r="F42" s="8">
        <v>1098</v>
      </c>
      <c r="G42" s="13"/>
      <c r="H42" s="8">
        <v>2156</v>
      </c>
    </row>
    <row r="43" spans="1:8" ht="12.75">
      <c r="A43" s="1"/>
      <c r="B43" s="1" t="s">
        <v>40</v>
      </c>
      <c r="C43" s="1"/>
      <c r="D43" s="1"/>
      <c r="E43" s="1"/>
      <c r="F43" s="8">
        <v>9576</v>
      </c>
      <c r="G43" s="13"/>
      <c r="H43" s="8">
        <v>17117</v>
      </c>
    </row>
    <row r="44" spans="1:8" ht="12.75">
      <c r="A44" s="1"/>
      <c r="B44" s="1" t="s">
        <v>41</v>
      </c>
      <c r="C44" s="1"/>
      <c r="D44" s="1"/>
      <c r="E44" s="1"/>
      <c r="F44" s="8">
        <v>312</v>
      </c>
      <c r="G44" s="13"/>
      <c r="H44" s="8">
        <v>360</v>
      </c>
    </row>
    <row r="45" spans="1:8" ht="12.75">
      <c r="A45" s="1"/>
      <c r="B45" s="1"/>
      <c r="C45" s="1"/>
      <c r="D45" s="1"/>
      <c r="E45" s="1"/>
      <c r="F45" s="22">
        <f>SUM(F39:F44)</f>
        <v>46041</v>
      </c>
      <c r="G45" s="13"/>
      <c r="H45" s="22">
        <f>SUM(H39:H44)</f>
        <v>57598</v>
      </c>
    </row>
    <row r="46" spans="1:8" ht="12.75">
      <c r="A46" s="1"/>
      <c r="B46" s="1"/>
      <c r="C46" s="1"/>
      <c r="D46" s="1"/>
      <c r="E46" s="1"/>
      <c r="F46" s="10"/>
      <c r="G46" s="13"/>
      <c r="H46" s="10"/>
    </row>
    <row r="47" spans="1:8" ht="12.75">
      <c r="A47" s="1" t="s">
        <v>355</v>
      </c>
      <c r="B47" s="1"/>
      <c r="C47" s="1"/>
      <c r="D47" s="1"/>
      <c r="E47" s="1"/>
      <c r="F47" s="10">
        <f>+F36-F45</f>
        <v>42202</v>
      </c>
      <c r="G47" s="13"/>
      <c r="H47" s="10">
        <f>+H36-H45</f>
        <v>35584</v>
      </c>
    </row>
    <row r="48" spans="1:8" ht="12.75">
      <c r="A48" s="1"/>
      <c r="B48" s="1"/>
      <c r="C48" s="1"/>
      <c r="D48" s="1"/>
      <c r="E48" s="1"/>
      <c r="F48" s="25"/>
      <c r="G48" s="13"/>
      <c r="H48" s="25"/>
    </row>
    <row r="49" spans="1:8" ht="13.5" thickBot="1">
      <c r="A49" s="1"/>
      <c r="B49" s="1"/>
      <c r="C49" s="1"/>
      <c r="D49" s="1"/>
      <c r="E49" s="1"/>
      <c r="F49" s="12">
        <f>+F47+F11+F13+F15+F17+F21+F23+F19</f>
        <v>106339</v>
      </c>
      <c r="G49" s="13"/>
      <c r="H49" s="12">
        <f>+H47+H11+H13+H15+H17+H21+H23+H19</f>
        <v>104136</v>
      </c>
    </row>
    <row r="50" spans="1:9" ht="12.75">
      <c r="A50" s="1"/>
      <c r="B50" s="1"/>
      <c r="C50" s="1"/>
      <c r="D50" s="1"/>
      <c r="E50" s="1"/>
      <c r="F50" s="10"/>
      <c r="G50" s="13"/>
      <c r="H50" s="10"/>
      <c r="I50" s="5" t="s">
        <v>0</v>
      </c>
    </row>
    <row r="51" spans="1:8" ht="12.75">
      <c r="A51" s="1" t="s">
        <v>95</v>
      </c>
      <c r="B51" s="1"/>
      <c r="C51" s="1"/>
      <c r="D51" s="1"/>
      <c r="E51" s="1"/>
      <c r="F51" s="10"/>
      <c r="G51" s="13"/>
      <c r="H51" s="10"/>
    </row>
    <row r="52" spans="1:8" ht="12.75">
      <c r="A52" s="1" t="s">
        <v>63</v>
      </c>
      <c r="B52" s="1"/>
      <c r="C52" s="1"/>
      <c r="D52" s="1"/>
      <c r="E52" s="1"/>
      <c r="F52" s="21">
        <v>51195</v>
      </c>
      <c r="G52" s="13"/>
      <c r="H52" s="21">
        <v>50920</v>
      </c>
    </row>
    <row r="53" spans="1:8" ht="12.75">
      <c r="A53" s="1" t="s">
        <v>229</v>
      </c>
      <c r="B53" s="1"/>
      <c r="C53" s="1"/>
      <c r="D53" s="1"/>
      <c r="E53" s="1"/>
      <c r="F53" s="8">
        <v>34110</v>
      </c>
      <c r="G53" s="13"/>
      <c r="H53" s="8">
        <v>33376</v>
      </c>
    </row>
    <row r="54" spans="1:8" ht="12.75">
      <c r="A54" s="1" t="s">
        <v>33</v>
      </c>
      <c r="B54" s="1"/>
      <c r="C54" s="1"/>
      <c r="D54" s="1"/>
      <c r="E54" s="1"/>
      <c r="F54" s="8"/>
      <c r="G54" s="13"/>
      <c r="H54" s="8"/>
    </row>
    <row r="55" spans="1:8" ht="12.75">
      <c r="A55" s="1"/>
      <c r="B55" s="1" t="s">
        <v>64</v>
      </c>
      <c r="C55" s="1"/>
      <c r="D55" s="1"/>
      <c r="E55" s="1"/>
      <c r="F55" s="8">
        <v>7737</v>
      </c>
      <c r="G55" s="13"/>
      <c r="H55" s="8">
        <v>7737</v>
      </c>
    </row>
    <row r="56" spans="1:8" ht="12.75">
      <c r="A56" s="1"/>
      <c r="B56" s="1" t="s">
        <v>65</v>
      </c>
      <c r="C56" s="1"/>
      <c r="D56" s="1"/>
      <c r="E56" s="1"/>
      <c r="F56" s="8">
        <v>375</v>
      </c>
      <c r="G56" s="13"/>
      <c r="H56" s="8">
        <v>375</v>
      </c>
    </row>
    <row r="57" spans="1:8" ht="12.75">
      <c r="A57" s="1"/>
      <c r="B57" s="1" t="s">
        <v>66</v>
      </c>
      <c r="C57" s="1"/>
      <c r="D57" s="1"/>
      <c r="E57" s="1"/>
      <c r="F57" s="8">
        <v>36</v>
      </c>
      <c r="G57" s="13"/>
      <c r="H57" s="8">
        <v>31</v>
      </c>
    </row>
    <row r="58" spans="1:8" ht="12.75">
      <c r="A58" s="1"/>
      <c r="B58" s="1" t="s">
        <v>67</v>
      </c>
      <c r="C58" s="1"/>
      <c r="D58" s="1"/>
      <c r="E58" s="1"/>
      <c r="F58" s="9">
        <v>-68147</v>
      </c>
      <c r="G58" s="13"/>
      <c r="H58" s="9">
        <v>-68351</v>
      </c>
    </row>
    <row r="59" spans="1:8" ht="12.75">
      <c r="A59" s="1"/>
      <c r="B59" s="1"/>
      <c r="C59" s="1"/>
      <c r="D59" s="1"/>
      <c r="E59" s="1"/>
      <c r="F59" s="22">
        <f>SUM(F52:F58)</f>
        <v>25306</v>
      </c>
      <c r="G59" s="13"/>
      <c r="H59" s="22">
        <f>SUM(H52:H58)</f>
        <v>24088</v>
      </c>
    </row>
    <row r="60" spans="1:8" ht="12.75">
      <c r="A60" s="1"/>
      <c r="B60" s="1"/>
      <c r="C60" s="1"/>
      <c r="D60" s="1"/>
      <c r="E60" s="1"/>
      <c r="F60" s="10"/>
      <c r="G60" s="13"/>
      <c r="H60" s="10"/>
    </row>
    <row r="61" spans="1:8" ht="12.75">
      <c r="A61" s="1" t="s">
        <v>96</v>
      </c>
      <c r="B61" s="1"/>
      <c r="C61" s="1"/>
      <c r="D61" s="1"/>
      <c r="E61" s="1"/>
      <c r="F61" s="10">
        <v>2675</v>
      </c>
      <c r="G61" s="13"/>
      <c r="H61" s="10">
        <v>2002</v>
      </c>
    </row>
    <row r="62" spans="1:8" ht="12.75">
      <c r="A62" s="1"/>
      <c r="B62" s="1"/>
      <c r="C62" s="1"/>
      <c r="D62" s="1"/>
      <c r="E62" s="1"/>
      <c r="F62" s="10"/>
      <c r="G62" s="13"/>
      <c r="H62" s="10"/>
    </row>
    <row r="63" spans="1:8" ht="12.75">
      <c r="A63" s="1" t="s">
        <v>230</v>
      </c>
      <c r="B63" s="1"/>
      <c r="C63" s="1"/>
      <c r="D63" s="1"/>
      <c r="E63" s="1"/>
      <c r="F63" s="10">
        <v>70637</v>
      </c>
      <c r="G63" s="13"/>
      <c r="H63" s="10">
        <v>69577</v>
      </c>
    </row>
    <row r="64" spans="1:8" ht="12.75">
      <c r="A64" s="1"/>
      <c r="B64" s="1"/>
      <c r="C64" s="1"/>
      <c r="D64" s="1"/>
      <c r="E64" s="1"/>
      <c r="F64" s="10"/>
      <c r="G64" s="13"/>
      <c r="H64" s="10"/>
    </row>
    <row r="65" spans="1:8" ht="12.75">
      <c r="A65" s="1" t="s">
        <v>231</v>
      </c>
      <c r="B65" s="1"/>
      <c r="C65" s="1"/>
      <c r="D65" s="1"/>
      <c r="E65" s="1"/>
      <c r="F65" s="10">
        <v>6275</v>
      </c>
      <c r="G65" s="13"/>
      <c r="H65" s="10">
        <v>6985</v>
      </c>
    </row>
    <row r="66" spans="1:8" ht="12.75">
      <c r="A66" s="1"/>
      <c r="B66" s="1"/>
      <c r="C66" s="1"/>
      <c r="D66" s="1"/>
      <c r="E66" s="1"/>
      <c r="F66" s="10"/>
      <c r="G66" s="13"/>
      <c r="H66" s="10"/>
    </row>
    <row r="67" spans="1:8" ht="12.75">
      <c r="A67" s="1" t="s">
        <v>218</v>
      </c>
      <c r="B67" s="1"/>
      <c r="C67" s="1"/>
      <c r="D67" s="1"/>
      <c r="E67" s="1"/>
      <c r="F67" s="10">
        <v>1446</v>
      </c>
      <c r="G67" s="13"/>
      <c r="H67" s="10">
        <v>1484</v>
      </c>
    </row>
    <row r="68" spans="1:8" ht="12.75">
      <c r="A68" s="1"/>
      <c r="B68" s="1"/>
      <c r="C68" s="1"/>
      <c r="D68" s="1"/>
      <c r="E68" s="1"/>
      <c r="F68" s="25"/>
      <c r="G68" s="13"/>
      <c r="H68" s="25"/>
    </row>
    <row r="69" spans="1:8" ht="13.5" thickBot="1">
      <c r="A69" s="1"/>
      <c r="B69" s="1"/>
      <c r="C69" s="1"/>
      <c r="D69" s="1"/>
      <c r="E69" s="28" t="s">
        <v>0</v>
      </c>
      <c r="F69" s="12">
        <f>SUM(F59:F67)</f>
        <v>106339</v>
      </c>
      <c r="G69" s="13"/>
      <c r="H69" s="12">
        <f>SUM(H59:H67)</f>
        <v>104136</v>
      </c>
    </row>
    <row r="70" spans="1:8" ht="12.75">
      <c r="A70" s="1"/>
      <c r="B70" s="1"/>
      <c r="C70" s="1"/>
      <c r="D70" s="1"/>
      <c r="E70" s="1"/>
      <c r="F70" s="10"/>
      <c r="G70" s="13"/>
      <c r="H70" s="10"/>
    </row>
    <row r="71" spans="1:8" ht="13.5" thickBot="1">
      <c r="A71" s="1" t="s">
        <v>97</v>
      </c>
      <c r="B71" s="1"/>
      <c r="C71" s="1"/>
      <c r="D71" s="1"/>
      <c r="E71" s="1"/>
      <c r="F71" s="24">
        <f>(+F59-F21)/F52*100</f>
        <v>42.54907705830647</v>
      </c>
      <c r="G71" s="23"/>
      <c r="H71" s="24">
        <f>(+H59-H21)/H52*100</f>
        <v>40.16496465043205</v>
      </c>
    </row>
    <row r="72" spans="1:8" ht="12.75">
      <c r="A72" s="1"/>
      <c r="B72" s="1"/>
      <c r="C72" s="1"/>
      <c r="D72" s="1"/>
      <c r="E72" s="1"/>
      <c r="F72" s="1"/>
      <c r="G72" s="14"/>
      <c r="H72" s="1"/>
    </row>
    <row r="73" spans="1:10" ht="12.75">
      <c r="A73" s="1" t="s">
        <v>160</v>
      </c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 t="s">
        <v>232</v>
      </c>
      <c r="B74" s="1"/>
      <c r="C74" s="1"/>
      <c r="D74" s="1"/>
      <c r="E74" s="1"/>
      <c r="F74" s="1"/>
      <c r="G74" s="1"/>
      <c r="H74" s="1"/>
      <c r="I74" s="1"/>
      <c r="J74" s="1"/>
    </row>
    <row r="75" spans="1:8" ht="12.75">
      <c r="A75" s="1"/>
      <c r="B75" s="1"/>
      <c r="C75" s="1"/>
      <c r="D75" s="1"/>
      <c r="E75" s="1"/>
      <c r="F75" s="1"/>
      <c r="G75" s="14"/>
      <c r="H75" s="10"/>
    </row>
    <row r="76" spans="1:8" ht="12.75">
      <c r="A76" s="1"/>
      <c r="B76" s="1"/>
      <c r="C76" s="1"/>
      <c r="D76" s="1"/>
      <c r="E76" s="1"/>
      <c r="F76" s="1"/>
      <c r="G76" s="14"/>
      <c r="H76" s="10"/>
    </row>
    <row r="77" spans="1:8" ht="12.75">
      <c r="A77" s="1"/>
      <c r="B77" s="1"/>
      <c r="C77" s="1"/>
      <c r="D77" s="1"/>
      <c r="E77" s="1"/>
      <c r="F77" s="1"/>
      <c r="G77" s="14"/>
      <c r="H77" s="10"/>
    </row>
    <row r="78" spans="1:8" ht="12.75">
      <c r="A78" s="1"/>
      <c r="B78" s="1"/>
      <c r="C78" s="1"/>
      <c r="D78" s="1"/>
      <c r="E78" s="1"/>
      <c r="F78" s="1"/>
      <c r="G78" s="14"/>
      <c r="H78" s="10"/>
    </row>
    <row r="79" spans="1:8" ht="12.75">
      <c r="A79" s="1"/>
      <c r="B79" s="1"/>
      <c r="C79" s="1"/>
      <c r="D79" s="1"/>
      <c r="E79" s="1"/>
      <c r="F79" s="1"/>
      <c r="G79" s="14"/>
      <c r="H79" s="10"/>
    </row>
    <row r="80" spans="1:8" ht="12.75">
      <c r="A80" s="1"/>
      <c r="B80" s="1"/>
      <c r="C80" s="1"/>
      <c r="D80" s="1"/>
      <c r="E80" s="1"/>
      <c r="F80" s="1"/>
      <c r="G80" s="14"/>
      <c r="H80" s="10"/>
    </row>
    <row r="81" spans="1:8" ht="12.75">
      <c r="A81" s="1"/>
      <c r="B81" s="1"/>
      <c r="C81" s="1"/>
      <c r="D81" s="1"/>
      <c r="E81" s="1"/>
      <c r="F81" s="1"/>
      <c r="G81" s="14"/>
      <c r="H81" s="10"/>
    </row>
    <row r="82" spans="1:8" ht="12.75">
      <c r="A82" s="1"/>
      <c r="B82" s="1"/>
      <c r="C82" s="1"/>
      <c r="D82" s="1"/>
      <c r="E82" s="1"/>
      <c r="F82" s="1"/>
      <c r="G82" s="14"/>
      <c r="H82" s="10"/>
    </row>
    <row r="83" spans="1:8" ht="12.75">
      <c r="A83" s="1"/>
      <c r="B83" s="1"/>
      <c r="C83" s="1"/>
      <c r="D83" s="1"/>
      <c r="E83" s="1"/>
      <c r="F83" s="1"/>
      <c r="G83" s="14"/>
      <c r="H83" s="10"/>
    </row>
    <row r="84" spans="1:8" ht="12.75">
      <c r="A84" s="1"/>
      <c r="B84" s="1"/>
      <c r="C84" s="1"/>
      <c r="D84" s="1"/>
      <c r="E84" s="1"/>
      <c r="F84" s="1"/>
      <c r="G84" s="14"/>
      <c r="H84" s="10"/>
    </row>
    <row r="85" spans="1:8" ht="12.75">
      <c r="A85" s="1"/>
      <c r="B85" s="1"/>
      <c r="C85" s="1"/>
      <c r="D85" s="1"/>
      <c r="E85" s="1"/>
      <c r="F85" s="1"/>
      <c r="G85" s="14"/>
      <c r="H85" s="10"/>
    </row>
    <row r="86" spans="1:8" ht="12.75">
      <c r="A86" s="1"/>
      <c r="B86" s="1"/>
      <c r="C86" s="1"/>
      <c r="D86" s="1"/>
      <c r="E86" s="1"/>
      <c r="F86" s="1"/>
      <c r="G86" s="14"/>
      <c r="H86" s="10"/>
    </row>
    <row r="87" spans="1:8" ht="12.75">
      <c r="A87" s="1"/>
      <c r="B87" s="1"/>
      <c r="C87" s="1"/>
      <c r="D87" s="1"/>
      <c r="E87" s="1"/>
      <c r="F87" s="1"/>
      <c r="G87" s="14"/>
      <c r="H87" s="10"/>
    </row>
    <row r="88" spans="1:8" ht="12.75">
      <c r="A88" s="1"/>
      <c r="B88" s="1"/>
      <c r="C88" s="1"/>
      <c r="D88" s="1"/>
      <c r="E88" s="1"/>
      <c r="F88" s="1"/>
      <c r="G88" s="14"/>
      <c r="H88" s="10"/>
    </row>
    <row r="89" spans="1:8" ht="12.75">
      <c r="A89" s="1"/>
      <c r="B89" s="1"/>
      <c r="C89" s="1"/>
      <c r="D89" s="1"/>
      <c r="E89" s="1"/>
      <c r="F89" s="1"/>
      <c r="G89" s="14"/>
      <c r="H89" s="10"/>
    </row>
    <row r="90" spans="1:8" ht="12.75">
      <c r="A90" s="1"/>
      <c r="B90" s="1"/>
      <c r="C90" s="1"/>
      <c r="D90" s="1"/>
      <c r="E90" s="1"/>
      <c r="F90" s="1"/>
      <c r="G90" s="14"/>
      <c r="H90" s="10"/>
    </row>
    <row r="91" spans="1:8" ht="12.75">
      <c r="A91" s="1"/>
      <c r="B91" s="1"/>
      <c r="C91" s="1"/>
      <c r="D91" s="1"/>
      <c r="E91" s="1"/>
      <c r="F91" s="1"/>
      <c r="G91" s="14"/>
      <c r="H91" s="10"/>
    </row>
    <row r="92" spans="1:8" ht="12.75">
      <c r="A92" s="1"/>
      <c r="B92" s="1"/>
      <c r="C92" s="1"/>
      <c r="D92" s="1"/>
      <c r="E92" s="1"/>
      <c r="F92" s="1"/>
      <c r="G92" s="14"/>
      <c r="H92" s="10"/>
    </row>
    <row r="93" spans="1:8" ht="12.75">
      <c r="A93" s="1"/>
      <c r="B93" s="1"/>
      <c r="C93" s="1"/>
      <c r="D93" s="1"/>
      <c r="E93" s="1"/>
      <c r="F93" s="1"/>
      <c r="G93" s="14"/>
      <c r="H93" s="10"/>
    </row>
    <row r="94" spans="1:8" ht="12.75">
      <c r="A94" s="1"/>
      <c r="B94" s="1"/>
      <c r="C94" s="1"/>
      <c r="D94" s="1"/>
      <c r="E94" s="1"/>
      <c r="F94" s="1"/>
      <c r="G94" s="14"/>
      <c r="H94" s="10"/>
    </row>
    <row r="95" spans="1:8" ht="12.75">
      <c r="A95" s="1"/>
      <c r="B95" s="1"/>
      <c r="C95" s="1"/>
      <c r="D95" s="1"/>
      <c r="E95" s="1"/>
      <c r="F95" s="1"/>
      <c r="G95" s="14"/>
      <c r="H95" s="10"/>
    </row>
    <row r="96" spans="1:8" ht="12.75">
      <c r="A96" s="1"/>
      <c r="B96" s="1"/>
      <c r="C96" s="1"/>
      <c r="D96" s="1"/>
      <c r="E96" s="1"/>
      <c r="F96" s="1"/>
      <c r="G96" s="14"/>
      <c r="H96" s="10"/>
    </row>
    <row r="97" spans="1:8" ht="12.75">
      <c r="A97" s="1"/>
      <c r="B97" s="1"/>
      <c r="C97" s="1"/>
      <c r="D97" s="1"/>
      <c r="E97" s="1"/>
      <c r="F97" s="1"/>
      <c r="G97" s="14"/>
      <c r="H97" s="10"/>
    </row>
    <row r="98" spans="1:8" ht="12.75">
      <c r="A98" s="1"/>
      <c r="B98" s="1"/>
      <c r="C98" s="1"/>
      <c r="D98" s="1"/>
      <c r="E98" s="1"/>
      <c r="F98" s="1"/>
      <c r="G98" s="14"/>
      <c r="H98" s="10"/>
    </row>
    <row r="99" spans="1:8" ht="12.75">
      <c r="A99" s="1"/>
      <c r="B99" s="1"/>
      <c r="C99" s="1"/>
      <c r="D99" s="1"/>
      <c r="E99" s="1"/>
      <c r="F99" s="1"/>
      <c r="G99" s="14"/>
      <c r="H99" s="10"/>
    </row>
    <row r="100" spans="1:8" ht="12.75">
      <c r="A100" s="1"/>
      <c r="B100" s="1"/>
      <c r="C100" s="1"/>
      <c r="D100" s="1"/>
      <c r="E100" s="1"/>
      <c r="F100" s="1"/>
      <c r="G100" s="14"/>
      <c r="H100" s="10"/>
    </row>
    <row r="101" spans="1:8" ht="12.75">
      <c r="A101" s="1"/>
      <c r="B101" s="1"/>
      <c r="C101" s="1"/>
      <c r="D101" s="1"/>
      <c r="E101" s="1"/>
      <c r="F101" s="1"/>
      <c r="G101" s="14"/>
      <c r="H101" s="10"/>
    </row>
    <row r="102" spans="6:8" ht="12.75">
      <c r="F102" s="1"/>
      <c r="G102" s="14"/>
      <c r="H102" s="10"/>
    </row>
    <row r="103" spans="6:8" ht="12.75">
      <c r="F103" s="1"/>
      <c r="G103" s="14"/>
      <c r="H103" s="10"/>
    </row>
    <row r="104" spans="6:8" ht="12.75">
      <c r="F104" s="1"/>
      <c r="G104" s="14"/>
      <c r="H104" s="10"/>
    </row>
    <row r="105" spans="6:8" ht="12.75">
      <c r="F105" s="1"/>
      <c r="G105" s="14"/>
      <c r="H105" s="10"/>
    </row>
    <row r="106" spans="6:8" ht="12.75">
      <c r="F106" s="1"/>
      <c r="G106" s="14"/>
      <c r="H106" s="10"/>
    </row>
    <row r="107" spans="6:8" ht="12.75">
      <c r="F107" s="1"/>
      <c r="G107" s="1"/>
      <c r="H107" s="10"/>
    </row>
    <row r="108" spans="6:8" ht="12.75">
      <c r="F108" s="1"/>
      <c r="G108" s="1"/>
      <c r="H108" s="10"/>
    </row>
    <row r="109" spans="6:8" ht="12.75">
      <c r="F109" s="1"/>
      <c r="G109" s="1"/>
      <c r="H109" s="10"/>
    </row>
    <row r="110" spans="6:8" ht="12.75">
      <c r="F110" s="1"/>
      <c r="G110" s="1"/>
      <c r="H110" s="10"/>
    </row>
    <row r="111" spans="6:8" ht="12.75">
      <c r="F111" s="1"/>
      <c r="G111" s="1"/>
      <c r="H111" s="10"/>
    </row>
    <row r="112" spans="6:8" ht="12.75">
      <c r="F112" s="1"/>
      <c r="G112" s="1"/>
      <c r="H112" s="10"/>
    </row>
    <row r="113" spans="6:8" ht="12.75">
      <c r="F113" s="1"/>
      <c r="G113" s="1"/>
      <c r="H113" s="10"/>
    </row>
    <row r="114" spans="6:8" ht="12.75">
      <c r="F114" s="1"/>
      <c r="G114" s="1"/>
      <c r="H114" s="10"/>
    </row>
    <row r="115" spans="6:8" ht="12.75">
      <c r="F115" s="1"/>
      <c r="G115" s="1"/>
      <c r="H115" s="10"/>
    </row>
    <row r="116" spans="6:8" ht="12.75">
      <c r="F116" s="1"/>
      <c r="G116" s="1"/>
      <c r="H116" s="10"/>
    </row>
    <row r="117" spans="6:8" ht="12.75">
      <c r="F117" s="1"/>
      <c r="G117" s="1"/>
      <c r="H117" s="10"/>
    </row>
    <row r="118" spans="6:8" ht="12.75">
      <c r="F118" s="1"/>
      <c r="G118" s="1"/>
      <c r="H118" s="10"/>
    </row>
    <row r="119" spans="6:8" ht="12.75">
      <c r="F119" s="1"/>
      <c r="G119" s="1"/>
      <c r="H119" s="10"/>
    </row>
    <row r="120" spans="6:8" ht="12.75">
      <c r="F120" s="1"/>
      <c r="G120" s="1"/>
      <c r="H120" s="10"/>
    </row>
    <row r="121" spans="6:8" ht="12.75">
      <c r="F121" s="1"/>
      <c r="G121" s="1"/>
      <c r="H121" s="10"/>
    </row>
    <row r="122" spans="6:8" ht="12.75">
      <c r="F122" s="1"/>
      <c r="G122" s="1"/>
      <c r="H122" s="10"/>
    </row>
    <row r="123" spans="6:8" ht="12.75">
      <c r="F123" s="1"/>
      <c r="G123" s="1"/>
      <c r="H123" s="10"/>
    </row>
    <row r="124" spans="6:8" ht="12.75">
      <c r="F124" s="1"/>
      <c r="G124" s="1"/>
      <c r="H124" s="10"/>
    </row>
    <row r="125" spans="6:8" ht="12.75">
      <c r="F125" s="1"/>
      <c r="G125" s="1"/>
      <c r="H125" s="10"/>
    </row>
    <row r="126" spans="6:8" ht="12.75">
      <c r="F126" s="1"/>
      <c r="G126" s="1"/>
      <c r="H126" s="10"/>
    </row>
    <row r="127" spans="6:8" ht="12.75">
      <c r="F127" s="1"/>
      <c r="G127" s="1"/>
      <c r="H127" s="10"/>
    </row>
    <row r="128" spans="6:8" ht="12.75">
      <c r="F128" s="1"/>
      <c r="G128" s="1"/>
      <c r="H128" s="10"/>
    </row>
    <row r="129" spans="6:8" ht="12.75">
      <c r="F129" s="1"/>
      <c r="G129" s="1"/>
      <c r="H129" s="10"/>
    </row>
    <row r="130" spans="6:8" ht="12.75">
      <c r="F130" s="1"/>
      <c r="G130" s="1"/>
      <c r="H130" s="10"/>
    </row>
    <row r="131" spans="6:8" ht="12.75">
      <c r="F131" s="1"/>
      <c r="G131" s="1"/>
      <c r="H131" s="10"/>
    </row>
    <row r="132" spans="6:8" ht="12.75">
      <c r="F132" s="1"/>
      <c r="G132" s="1"/>
      <c r="H132" s="10"/>
    </row>
    <row r="133" spans="6:8" ht="12.75">
      <c r="F133" s="1"/>
      <c r="G133" s="1"/>
      <c r="H133" s="10"/>
    </row>
    <row r="134" spans="6:8" ht="12.75">
      <c r="F134" s="1"/>
      <c r="G134" s="1"/>
      <c r="H134" s="10"/>
    </row>
    <row r="135" spans="6:8" ht="12.75">
      <c r="F135" s="1"/>
      <c r="G135" s="1"/>
      <c r="H135" s="10"/>
    </row>
    <row r="136" spans="6:8" ht="12.75">
      <c r="F136" s="1"/>
      <c r="G136" s="1"/>
      <c r="H136" s="10"/>
    </row>
    <row r="137" spans="6:8" ht="12.75">
      <c r="F137" s="1"/>
      <c r="G137" s="1"/>
      <c r="H137" s="10"/>
    </row>
    <row r="138" spans="6:8" ht="12.75">
      <c r="F138" s="1"/>
      <c r="G138" s="1"/>
      <c r="H138" s="10"/>
    </row>
    <row r="139" spans="6:8" ht="12.75">
      <c r="F139" s="1"/>
      <c r="G139" s="1"/>
      <c r="H139" s="10"/>
    </row>
    <row r="140" spans="6:8" ht="12.75">
      <c r="F140" s="1"/>
      <c r="G140" s="1"/>
      <c r="H140" s="10"/>
    </row>
    <row r="141" spans="6:8" ht="12.75">
      <c r="F141" s="1"/>
      <c r="G141" s="1"/>
      <c r="H141" s="10"/>
    </row>
    <row r="142" spans="6:8" ht="12.75">
      <c r="F142" s="1"/>
      <c r="G142" s="1"/>
      <c r="H142" s="10"/>
    </row>
    <row r="143" spans="6:8" ht="12.75">
      <c r="F143" s="1"/>
      <c r="G143" s="1"/>
      <c r="H143" s="10"/>
    </row>
    <row r="144" spans="6:8" ht="12.75">
      <c r="F144" s="1"/>
      <c r="G144" s="1"/>
      <c r="H144" s="10"/>
    </row>
    <row r="145" spans="6:8" ht="12.75">
      <c r="F145" s="1"/>
      <c r="G145" s="1"/>
      <c r="H145" s="10"/>
    </row>
    <row r="146" spans="6:8" ht="12.75">
      <c r="F146" s="1"/>
      <c r="G146" s="1"/>
      <c r="H146" s="10"/>
    </row>
    <row r="147" spans="6:8" ht="12.75">
      <c r="F147" s="1"/>
      <c r="G147" s="1"/>
      <c r="H147" s="10"/>
    </row>
    <row r="148" spans="6:8" ht="12.75">
      <c r="F148" s="1"/>
      <c r="G148" s="1"/>
      <c r="H148" s="10"/>
    </row>
    <row r="149" spans="6:8" ht="12.75">
      <c r="F149" s="1"/>
      <c r="G149" s="1"/>
      <c r="H149" s="10"/>
    </row>
    <row r="150" spans="6:8" ht="12.75">
      <c r="F150" s="1"/>
      <c r="G150" s="1"/>
      <c r="H150" s="10"/>
    </row>
    <row r="151" spans="6:8" ht="12.75">
      <c r="F151" s="1"/>
      <c r="G151" s="1"/>
      <c r="H151" s="10"/>
    </row>
    <row r="152" spans="6:8" ht="12.75">
      <c r="F152" s="1"/>
      <c r="G152" s="1"/>
      <c r="H152" s="10"/>
    </row>
    <row r="153" spans="6:8" ht="12.75">
      <c r="F153" s="1"/>
      <c r="G153" s="1"/>
      <c r="H153" s="10"/>
    </row>
    <row r="154" spans="6:8" ht="12.75">
      <c r="F154" s="1"/>
      <c r="G154" s="1"/>
      <c r="H154" s="10"/>
    </row>
    <row r="155" spans="6:8" ht="12.75">
      <c r="F155" s="1"/>
      <c r="G155" s="1"/>
      <c r="H155" s="10"/>
    </row>
    <row r="156" spans="6:8" ht="12.75">
      <c r="F156" s="1"/>
      <c r="G156" s="1"/>
      <c r="H156" s="10"/>
    </row>
    <row r="157" spans="6:8" ht="12.75">
      <c r="F157" s="1"/>
      <c r="G157" s="1"/>
      <c r="H157" s="10"/>
    </row>
    <row r="158" spans="6:8" ht="12.75">
      <c r="F158" s="1"/>
      <c r="G158" s="1"/>
      <c r="H158" s="10"/>
    </row>
    <row r="159" spans="6:8" ht="12.75">
      <c r="F159" s="1"/>
      <c r="G159" s="1"/>
      <c r="H159" s="10"/>
    </row>
    <row r="160" spans="6:8" ht="12.75">
      <c r="F160" s="1"/>
      <c r="G160" s="1"/>
      <c r="H160" s="10"/>
    </row>
    <row r="161" spans="6:8" ht="12.75">
      <c r="F161" s="1"/>
      <c r="G161" s="1"/>
      <c r="H161" s="10"/>
    </row>
    <row r="162" spans="6:8" ht="12.75">
      <c r="F162" s="1"/>
      <c r="G162" s="1"/>
      <c r="H162" s="10"/>
    </row>
    <row r="163" spans="6:8" ht="12.75">
      <c r="F163" s="1"/>
      <c r="G163" s="1"/>
      <c r="H163" s="10"/>
    </row>
    <row r="164" spans="6:8" ht="12.75">
      <c r="F164" s="1"/>
      <c r="G164" s="1"/>
      <c r="H164" s="10"/>
    </row>
    <row r="165" spans="6:8" ht="12.75">
      <c r="F165" s="1"/>
      <c r="G165" s="1"/>
      <c r="H165" s="10"/>
    </row>
    <row r="166" spans="6:8" ht="12.75">
      <c r="F166" s="1"/>
      <c r="G166" s="1"/>
      <c r="H166" s="10"/>
    </row>
    <row r="167" spans="6:8" ht="12.75">
      <c r="F167" s="1"/>
      <c r="G167" s="1"/>
      <c r="H167" s="10"/>
    </row>
    <row r="168" spans="6:8" ht="12.75">
      <c r="F168" s="1"/>
      <c r="G168" s="1"/>
      <c r="H168" s="10"/>
    </row>
    <row r="169" spans="6:8" ht="12.75">
      <c r="F169" s="1"/>
      <c r="G169" s="1"/>
      <c r="H169" s="10"/>
    </row>
    <row r="170" spans="6:8" ht="12.75">
      <c r="F170" s="1"/>
      <c r="G170" s="1"/>
      <c r="H170" s="10"/>
    </row>
    <row r="171" spans="6:8" ht="12.75">
      <c r="F171" s="1"/>
      <c r="G171" s="1"/>
      <c r="H171" s="10"/>
    </row>
    <row r="172" spans="6:8" ht="12.75">
      <c r="F172" s="1"/>
      <c r="G172" s="1"/>
      <c r="H172" s="10"/>
    </row>
    <row r="173" ht="12.75">
      <c r="H173" s="34"/>
    </row>
    <row r="174" ht="12.75">
      <c r="H174" s="34"/>
    </row>
    <row r="175" ht="12.75">
      <c r="H175" s="34"/>
    </row>
    <row r="176" ht="12.75">
      <c r="H176" s="34"/>
    </row>
    <row r="177" ht="12.75">
      <c r="H177" s="34"/>
    </row>
    <row r="178" ht="12.75">
      <c r="H178" s="34"/>
    </row>
    <row r="179" ht="12.75">
      <c r="H179" s="34"/>
    </row>
    <row r="180" ht="12.75">
      <c r="H180" s="34"/>
    </row>
    <row r="181" ht="12.75">
      <c r="H181" s="34"/>
    </row>
    <row r="182" ht="12.75">
      <c r="H182" s="34"/>
    </row>
    <row r="183" ht="12.75">
      <c r="H183" s="34"/>
    </row>
    <row r="184" ht="12.75">
      <c r="H184" s="34"/>
    </row>
    <row r="185" ht="12.75">
      <c r="H185" s="34"/>
    </row>
    <row r="186" ht="12.75">
      <c r="H186" s="34"/>
    </row>
    <row r="187" ht="12.75">
      <c r="H187" s="34"/>
    </row>
    <row r="188" ht="12.75">
      <c r="H188" s="34"/>
    </row>
    <row r="189" ht="12.75">
      <c r="H189" s="34"/>
    </row>
    <row r="190" ht="12.75">
      <c r="H190" s="34"/>
    </row>
    <row r="191" ht="12.75">
      <c r="H191" s="34"/>
    </row>
  </sheetData>
  <printOptions/>
  <pageMargins left="0.43" right="0.48" top="0.34" bottom="0.21" header="0.5" footer="0.21"/>
  <pageSetup fitToHeight="1" fitToWidth="1" horizontalDpi="300" verticalDpi="3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8"/>
  <sheetViews>
    <sheetView workbookViewId="0" topLeftCell="A14">
      <selection activeCell="A22" sqref="A22"/>
    </sheetView>
  </sheetViews>
  <sheetFormatPr defaultColWidth="9.140625" defaultRowHeight="12.75"/>
  <cols>
    <col min="3" max="3" width="10.7109375" style="0" customWidth="1"/>
    <col min="7" max="7" width="12.7109375" style="0" customWidth="1"/>
    <col min="9" max="9" width="11.57421875" style="0" bestFit="1" customWidth="1"/>
    <col min="10" max="10" width="11.57421875" style="0" customWidth="1"/>
  </cols>
  <sheetData>
    <row r="1" ht="12.75">
      <c r="A1" s="2" t="s">
        <v>7</v>
      </c>
    </row>
    <row r="2" ht="12.75">
      <c r="A2" s="2" t="s">
        <v>74</v>
      </c>
    </row>
    <row r="3" ht="12.75">
      <c r="A3" s="2" t="s">
        <v>278</v>
      </c>
    </row>
    <row r="4" spans="1:7" ht="12.75">
      <c r="A4" s="2" t="s">
        <v>6</v>
      </c>
      <c r="B4" s="1"/>
      <c r="C4" s="1"/>
      <c r="D4" s="1"/>
      <c r="E4" s="1"/>
      <c r="F4" s="1"/>
      <c r="G4" s="1"/>
    </row>
    <row r="5" spans="1:7" ht="12.75">
      <c r="A5" s="2"/>
      <c r="B5" s="1"/>
      <c r="C5" s="1"/>
      <c r="D5" s="1"/>
      <c r="E5" s="1"/>
      <c r="F5" s="1"/>
      <c r="G5" s="1"/>
    </row>
    <row r="6" spans="1:13" ht="12.75">
      <c r="A6" s="1"/>
      <c r="B6" s="1"/>
      <c r="C6" s="1"/>
      <c r="D6" s="1"/>
      <c r="E6" s="32" t="s">
        <v>75</v>
      </c>
      <c r="F6" s="32" t="s">
        <v>76</v>
      </c>
      <c r="G6" s="32" t="s">
        <v>77</v>
      </c>
      <c r="H6" s="32" t="s">
        <v>78</v>
      </c>
      <c r="I6" s="32" t="s">
        <v>234</v>
      </c>
      <c r="J6" s="32" t="s">
        <v>79</v>
      </c>
      <c r="K6" s="1"/>
      <c r="L6" s="1"/>
      <c r="M6" s="1"/>
    </row>
    <row r="7" spans="1:13" ht="12.75">
      <c r="A7" s="1"/>
      <c r="B7" s="1"/>
      <c r="C7" s="1"/>
      <c r="D7" s="1"/>
      <c r="E7" s="33" t="s">
        <v>80</v>
      </c>
      <c r="F7" s="33" t="s">
        <v>81</v>
      </c>
      <c r="G7" s="33" t="s">
        <v>82</v>
      </c>
      <c r="H7" s="33" t="s">
        <v>83</v>
      </c>
      <c r="I7" s="33" t="s">
        <v>235</v>
      </c>
      <c r="J7" s="33" t="s">
        <v>84</v>
      </c>
      <c r="K7" s="33" t="s">
        <v>85</v>
      </c>
      <c r="L7" s="1"/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 t="s">
        <v>233</v>
      </c>
      <c r="B9" s="1"/>
      <c r="C9" s="1"/>
      <c r="D9" s="1"/>
      <c r="E9" s="10">
        <v>50920</v>
      </c>
      <c r="F9" s="10">
        <v>7737</v>
      </c>
      <c r="G9" s="10">
        <v>375</v>
      </c>
      <c r="H9" s="10">
        <v>31</v>
      </c>
      <c r="I9" s="10">
        <v>33376</v>
      </c>
      <c r="J9" s="10">
        <v>-68351</v>
      </c>
      <c r="K9" s="10">
        <f>SUM(E9:J9)</f>
        <v>24088</v>
      </c>
      <c r="L9" s="1"/>
      <c r="M9" s="1"/>
    </row>
    <row r="10" spans="1:13" ht="12.75">
      <c r="A10" s="1"/>
      <c r="B10" s="1"/>
      <c r="C10" s="1"/>
      <c r="D10" s="1"/>
      <c r="E10" s="10"/>
      <c r="F10" s="10"/>
      <c r="G10" s="10"/>
      <c r="H10" s="10"/>
      <c r="I10" s="10"/>
      <c r="J10" s="10"/>
      <c r="K10" s="10"/>
      <c r="L10" s="1"/>
      <c r="M10" s="1"/>
    </row>
    <row r="11" spans="1:13" ht="12.75">
      <c r="A11" s="1" t="s">
        <v>332</v>
      </c>
      <c r="B11" s="1"/>
      <c r="C11" s="1"/>
      <c r="D11" s="1"/>
      <c r="E11" s="10">
        <v>275</v>
      </c>
      <c r="F11" s="10">
        <v>0</v>
      </c>
      <c r="G11" s="10">
        <v>0</v>
      </c>
      <c r="H11" s="10">
        <v>0</v>
      </c>
      <c r="I11" s="10">
        <v>-275</v>
      </c>
      <c r="J11" s="10">
        <v>0</v>
      </c>
      <c r="K11" s="10">
        <f>+E11+I11</f>
        <v>0</v>
      </c>
      <c r="L11" s="1"/>
      <c r="M11" s="1"/>
    </row>
    <row r="12" spans="1:13" ht="12.75">
      <c r="A12" s="1"/>
      <c r="B12" s="1"/>
      <c r="C12" s="1"/>
      <c r="D12" s="1"/>
      <c r="E12" s="10"/>
      <c r="F12" s="10"/>
      <c r="G12" s="10"/>
      <c r="H12" s="10"/>
      <c r="I12" s="10"/>
      <c r="J12" s="10"/>
      <c r="K12" s="10"/>
      <c r="L12" s="1"/>
      <c r="M12" s="1"/>
    </row>
    <row r="13" spans="1:13" ht="12.75">
      <c r="A13" s="1" t="s">
        <v>286</v>
      </c>
      <c r="B13" s="1"/>
      <c r="C13" s="1"/>
      <c r="D13" s="1"/>
      <c r="E13" s="10">
        <v>0</v>
      </c>
      <c r="F13" s="10">
        <v>0</v>
      </c>
      <c r="G13" s="10">
        <v>0</v>
      </c>
      <c r="H13" s="10">
        <v>0</v>
      </c>
      <c r="I13" s="10">
        <v>1009</v>
      </c>
      <c r="J13" s="10">
        <v>0</v>
      </c>
      <c r="K13" s="10">
        <f>+I13</f>
        <v>1009</v>
      </c>
      <c r="L13" s="1"/>
      <c r="M13" s="1"/>
    </row>
    <row r="14" spans="1:13" ht="12.75">
      <c r="A14" s="1"/>
      <c r="B14" s="1"/>
      <c r="C14" s="1"/>
      <c r="D14" s="1"/>
      <c r="E14" s="10"/>
      <c r="F14" s="10"/>
      <c r="G14" s="10"/>
      <c r="H14" s="10"/>
      <c r="I14" s="10"/>
      <c r="J14" s="10"/>
      <c r="K14" s="10"/>
      <c r="L14" s="1"/>
      <c r="M14" s="1"/>
    </row>
    <row r="15" spans="1:13" ht="12.75">
      <c r="A15" s="1" t="s">
        <v>152</v>
      </c>
      <c r="B15" s="1"/>
      <c r="C15" s="1"/>
      <c r="D15" s="1"/>
      <c r="E15" s="10"/>
      <c r="F15" s="10"/>
      <c r="G15" s="10"/>
      <c r="H15" s="10" t="s">
        <v>0</v>
      </c>
      <c r="I15" s="10"/>
      <c r="J15" s="10"/>
      <c r="K15" s="10"/>
      <c r="L15" s="1"/>
      <c r="M15" s="1"/>
    </row>
    <row r="16" spans="1:13" ht="12.75">
      <c r="A16" s="1" t="s">
        <v>153</v>
      </c>
      <c r="B16" s="1"/>
      <c r="C16" s="1"/>
      <c r="D16" s="1"/>
      <c r="E16" s="10"/>
      <c r="F16" s="10"/>
      <c r="G16" s="10"/>
      <c r="H16" s="10"/>
      <c r="I16" s="10"/>
      <c r="J16" s="10"/>
      <c r="K16" s="10"/>
      <c r="L16" s="1"/>
      <c r="M16" s="1"/>
    </row>
    <row r="17" spans="1:13" ht="12.75">
      <c r="A17" s="1" t="s">
        <v>154</v>
      </c>
      <c r="B17" s="1"/>
      <c r="C17" s="1"/>
      <c r="D17" s="1"/>
      <c r="E17" s="10">
        <v>0</v>
      </c>
      <c r="F17" s="10">
        <v>0</v>
      </c>
      <c r="G17" s="10">
        <v>0</v>
      </c>
      <c r="H17" s="10">
        <v>5</v>
      </c>
      <c r="I17" s="10">
        <v>0</v>
      </c>
      <c r="J17" s="10">
        <v>0</v>
      </c>
      <c r="K17" s="10">
        <f>SUM(E17:J17)</f>
        <v>5</v>
      </c>
      <c r="L17" s="1"/>
      <c r="M17" s="1"/>
    </row>
    <row r="18" spans="1:13" ht="12.75">
      <c r="A18" s="1"/>
      <c r="B18" s="1"/>
      <c r="C18" s="1"/>
      <c r="D18" s="1"/>
      <c r="E18" s="10"/>
      <c r="F18" s="10"/>
      <c r="G18" s="10"/>
      <c r="H18" s="10"/>
      <c r="I18" s="10"/>
      <c r="J18" s="10"/>
      <c r="K18" s="10"/>
      <c r="L18" s="1"/>
      <c r="M18" s="1"/>
    </row>
    <row r="19" spans="1:13" ht="12.75">
      <c r="A19" s="1" t="s">
        <v>242</v>
      </c>
      <c r="B19" s="1"/>
      <c r="C19" s="1"/>
      <c r="D19" s="1"/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-1056</v>
      </c>
      <c r="K19" s="10">
        <f>+J19</f>
        <v>-1056</v>
      </c>
      <c r="L19" s="1"/>
      <c r="M19" s="1"/>
    </row>
    <row r="20" spans="1:13" ht="12.75">
      <c r="A20" s="1"/>
      <c r="B20" s="1"/>
      <c r="C20" s="1"/>
      <c r="D20" s="1"/>
      <c r="E20" s="10"/>
      <c r="F20" s="10"/>
      <c r="G20" s="10"/>
      <c r="H20" s="10"/>
      <c r="I20" s="10"/>
      <c r="J20" s="10"/>
      <c r="K20" s="10"/>
      <c r="L20" s="1"/>
      <c r="M20" s="1"/>
    </row>
    <row r="21" spans="1:13" ht="12.75">
      <c r="A21" s="1" t="s">
        <v>241</v>
      </c>
      <c r="B21" s="1"/>
      <c r="C21" s="1"/>
      <c r="D21" s="1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1260</v>
      </c>
      <c r="K21" s="11">
        <f>SUM(E21:J21)</f>
        <v>1260</v>
      </c>
      <c r="L21" s="1"/>
      <c r="M21" s="1"/>
    </row>
    <row r="22" spans="1:13" ht="12.75">
      <c r="A22" s="1"/>
      <c r="B22" s="1"/>
      <c r="C22" s="1"/>
      <c r="D22" s="1"/>
      <c r="E22" s="10"/>
      <c r="F22" s="10"/>
      <c r="G22" s="10"/>
      <c r="H22" s="10"/>
      <c r="I22" s="10"/>
      <c r="J22" s="10"/>
      <c r="K22" s="10"/>
      <c r="L22" s="1"/>
      <c r="M22" s="1"/>
    </row>
    <row r="23" spans="1:13" ht="13.5" thickBot="1">
      <c r="A23" s="1" t="s">
        <v>284</v>
      </c>
      <c r="B23" s="1"/>
      <c r="C23" s="1"/>
      <c r="D23" s="1"/>
      <c r="E23" s="12">
        <f aca="true" t="shared" si="0" ref="E23:K23">SUM(E9:E21)</f>
        <v>51195</v>
      </c>
      <c r="F23" s="12">
        <f t="shared" si="0"/>
        <v>7737</v>
      </c>
      <c r="G23" s="12">
        <f t="shared" si="0"/>
        <v>375</v>
      </c>
      <c r="H23" s="12">
        <f t="shared" si="0"/>
        <v>36</v>
      </c>
      <c r="I23" s="12">
        <f t="shared" si="0"/>
        <v>34110</v>
      </c>
      <c r="J23" s="12">
        <f t="shared" si="0"/>
        <v>-68147</v>
      </c>
      <c r="K23" s="12">
        <f t="shared" si="0"/>
        <v>25306</v>
      </c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 t="s">
        <v>219</v>
      </c>
      <c r="B27" s="1"/>
      <c r="C27" s="1"/>
      <c r="D27" s="1"/>
      <c r="E27" s="10">
        <v>44520</v>
      </c>
      <c r="F27" s="10">
        <v>7857</v>
      </c>
      <c r="G27" s="10">
        <v>1022</v>
      </c>
      <c r="H27" s="10">
        <v>21</v>
      </c>
      <c r="I27" s="10">
        <v>0</v>
      </c>
      <c r="J27" s="10">
        <v>-90089</v>
      </c>
      <c r="K27" s="10">
        <f>SUM(E27:J27)</f>
        <v>-36669</v>
      </c>
      <c r="L27" s="1"/>
      <c r="M27" s="1"/>
    </row>
    <row r="28" spans="1:13" ht="12.75">
      <c r="A28" s="1"/>
      <c r="B28" s="1"/>
      <c r="C28" s="1"/>
      <c r="D28" s="1"/>
      <c r="E28" s="10"/>
      <c r="F28" s="10"/>
      <c r="G28" s="10"/>
      <c r="H28" s="10"/>
      <c r="I28" s="10"/>
      <c r="J28" s="10"/>
      <c r="K28" s="10"/>
      <c r="L28" s="1"/>
      <c r="M28" s="1"/>
    </row>
    <row r="29" spans="1:13" ht="12.75">
      <c r="A29" s="1" t="s">
        <v>152</v>
      </c>
      <c r="B29" s="1"/>
      <c r="C29" s="1"/>
      <c r="D29" s="1"/>
      <c r="E29" s="10"/>
      <c r="F29" s="10"/>
      <c r="G29" s="10"/>
      <c r="H29" s="10"/>
      <c r="I29" s="10"/>
      <c r="J29" s="10"/>
      <c r="K29" s="10"/>
      <c r="L29" s="1"/>
      <c r="M29" s="1"/>
    </row>
    <row r="30" spans="1:13" ht="12.75">
      <c r="A30" s="1" t="s">
        <v>153</v>
      </c>
      <c r="B30" s="1"/>
      <c r="C30" s="1"/>
      <c r="D30" s="1"/>
      <c r="E30" s="10"/>
      <c r="F30" s="10"/>
      <c r="G30" s="10"/>
      <c r="H30" s="10"/>
      <c r="I30" s="10"/>
      <c r="J30" s="10"/>
      <c r="K30" s="10"/>
      <c r="L30" s="1"/>
      <c r="M30" s="1"/>
    </row>
    <row r="31" spans="1:13" ht="12.75">
      <c r="A31" s="1" t="s">
        <v>154</v>
      </c>
      <c r="B31" s="1"/>
      <c r="C31" s="1"/>
      <c r="D31" s="1"/>
      <c r="E31" s="10">
        <v>0</v>
      </c>
      <c r="F31" s="10">
        <v>0</v>
      </c>
      <c r="G31" s="10">
        <v>0</v>
      </c>
      <c r="H31" s="10">
        <v>10</v>
      </c>
      <c r="I31" s="10">
        <v>0</v>
      </c>
      <c r="J31" s="10">
        <v>0</v>
      </c>
      <c r="K31" s="10">
        <f>+H31</f>
        <v>10</v>
      </c>
      <c r="L31" s="1"/>
      <c r="M31" s="1"/>
    </row>
    <row r="32" spans="1:13" ht="12.75">
      <c r="A32" s="1"/>
      <c r="B32" s="1"/>
      <c r="C32" s="1"/>
      <c r="D32" s="1"/>
      <c r="E32" s="10"/>
      <c r="F32" s="10"/>
      <c r="G32" s="10"/>
      <c r="H32" s="10"/>
      <c r="I32" s="10"/>
      <c r="J32" s="10"/>
      <c r="K32" s="10"/>
      <c r="L32" s="1"/>
      <c r="M32" s="1"/>
    </row>
    <row r="33" spans="1:13" ht="12.75">
      <c r="A33" s="1" t="s">
        <v>287</v>
      </c>
      <c r="B33" s="1"/>
      <c r="C33" s="1"/>
      <c r="D33" s="1"/>
      <c r="E33" s="10">
        <v>0</v>
      </c>
      <c r="F33" s="10">
        <v>0</v>
      </c>
      <c r="G33" s="10">
        <v>0</v>
      </c>
      <c r="H33" s="10">
        <v>0</v>
      </c>
      <c r="I33" s="10">
        <v>32434</v>
      </c>
      <c r="J33" s="10">
        <v>0</v>
      </c>
      <c r="K33" s="10">
        <f>+I33</f>
        <v>32434</v>
      </c>
      <c r="L33" s="1"/>
      <c r="M33" s="1"/>
    </row>
    <row r="34" spans="1:13" ht="12.75">
      <c r="A34" s="1"/>
      <c r="B34" s="1"/>
      <c r="C34" s="1"/>
      <c r="D34" s="1"/>
      <c r="E34" s="10"/>
      <c r="F34" s="10"/>
      <c r="G34" s="10"/>
      <c r="H34" s="10"/>
      <c r="I34" s="10"/>
      <c r="J34" s="10"/>
      <c r="K34" s="10"/>
      <c r="L34" s="1"/>
      <c r="M34" s="1"/>
    </row>
    <row r="35" spans="1:13" ht="12.75">
      <c r="A35" s="1" t="s">
        <v>242</v>
      </c>
      <c r="B35" s="1"/>
      <c r="C35" s="1"/>
      <c r="D35" s="1"/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-250</v>
      </c>
      <c r="K35" s="10">
        <f>+J35</f>
        <v>-250</v>
      </c>
      <c r="L35" s="1"/>
      <c r="M35" s="1"/>
    </row>
    <row r="36" spans="1:13" ht="12.75">
      <c r="A36" s="1"/>
      <c r="B36" s="1"/>
      <c r="C36" s="1"/>
      <c r="D36" s="1"/>
      <c r="E36" s="10"/>
      <c r="F36" s="10"/>
      <c r="G36" s="10"/>
      <c r="H36" s="10"/>
      <c r="I36" s="10"/>
      <c r="J36" s="10"/>
      <c r="K36" s="10"/>
      <c r="L36" s="1"/>
      <c r="M36" s="1"/>
    </row>
    <row r="37" spans="1:13" ht="12.75">
      <c r="A37" s="1" t="s">
        <v>241</v>
      </c>
      <c r="B37" s="1"/>
      <c r="C37" s="1"/>
      <c r="D37" s="1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37129</v>
      </c>
      <c r="K37" s="11">
        <f>SUM(E37:J37)</f>
        <v>37129</v>
      </c>
      <c r="L37" s="1"/>
      <c r="M37" s="1"/>
    </row>
    <row r="38" spans="1:13" ht="12.75">
      <c r="A38" s="1"/>
      <c r="B38" s="1"/>
      <c r="C38" s="1"/>
      <c r="D38" s="1"/>
      <c r="E38" s="10"/>
      <c r="F38" s="10"/>
      <c r="G38" s="10"/>
      <c r="H38" s="10"/>
      <c r="I38" s="10"/>
      <c r="J38" s="10"/>
      <c r="K38" s="10"/>
      <c r="L38" s="1"/>
      <c r="M38" s="1"/>
    </row>
    <row r="39" spans="1:13" ht="13.5" thickBot="1">
      <c r="A39" s="1" t="s">
        <v>285</v>
      </c>
      <c r="B39" s="1"/>
      <c r="C39" s="1"/>
      <c r="D39" s="1"/>
      <c r="E39" s="12">
        <f aca="true" t="shared" si="1" ref="E39:K39">SUM(E27:E37)</f>
        <v>44520</v>
      </c>
      <c r="F39" s="12">
        <f t="shared" si="1"/>
        <v>7857</v>
      </c>
      <c r="G39" s="12">
        <f t="shared" si="1"/>
        <v>1022</v>
      </c>
      <c r="H39" s="12">
        <f t="shared" si="1"/>
        <v>31</v>
      </c>
      <c r="I39" s="12">
        <f t="shared" si="1"/>
        <v>32434</v>
      </c>
      <c r="J39" s="12">
        <f t="shared" si="1"/>
        <v>-53210</v>
      </c>
      <c r="K39" s="12">
        <f t="shared" si="1"/>
        <v>32654</v>
      </c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 t="s">
        <v>261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 t="s">
        <v>262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0" ht="12.75">
      <c r="A44" s="1"/>
      <c r="B44" s="1"/>
      <c r="C44" s="1"/>
      <c r="D44" s="1"/>
      <c r="E44" s="1"/>
      <c r="F44" s="1"/>
      <c r="G44" s="1"/>
      <c r="H44" s="14"/>
      <c r="I44" s="14"/>
      <c r="J44" s="10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</sheetData>
  <printOptions/>
  <pageMargins left="0.37" right="0.33" top="1" bottom="1" header="0.5" footer="0.5"/>
  <pageSetup fitToHeight="1" fitToWidth="1" horizontalDpi="300" verticalDpi="3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workbookViewId="0" topLeftCell="A36">
      <selection activeCell="I58" sqref="I58"/>
    </sheetView>
  </sheetViews>
  <sheetFormatPr defaultColWidth="9.140625" defaultRowHeight="12.75"/>
  <cols>
    <col min="6" max="7" width="10.7109375" style="0" customWidth="1"/>
    <col min="8" max="8" width="5.7109375" style="0" customWidth="1"/>
    <col min="9" max="9" width="10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4"/>
      <c r="I1" s="1"/>
      <c r="J1" s="1"/>
      <c r="K1" s="1"/>
      <c r="L1" s="1"/>
    </row>
    <row r="2" spans="1:12" ht="12.75">
      <c r="A2" s="2" t="s">
        <v>98</v>
      </c>
      <c r="B2" s="1"/>
      <c r="C2" s="1"/>
      <c r="D2" s="1"/>
      <c r="E2" s="1"/>
      <c r="F2" s="1"/>
      <c r="G2" s="1"/>
      <c r="H2" s="14"/>
      <c r="I2" s="1"/>
      <c r="J2" s="1"/>
      <c r="K2" s="1"/>
      <c r="L2" s="1"/>
    </row>
    <row r="3" spans="1:15" ht="12.75">
      <c r="A3" s="2" t="s">
        <v>278</v>
      </c>
      <c r="B3" s="1"/>
      <c r="C3" s="1"/>
      <c r="D3" s="1"/>
      <c r="E3" s="1"/>
      <c r="F3" s="1"/>
      <c r="G3" s="1"/>
      <c r="H3" s="14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4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4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48"/>
      <c r="I6" s="3" t="s">
        <v>35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280</v>
      </c>
      <c r="H7" s="48"/>
      <c r="I7" s="3" t="s">
        <v>280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173</v>
      </c>
      <c r="H8" s="48"/>
      <c r="I8" s="3" t="s">
        <v>173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29">
        <v>38533</v>
      </c>
      <c r="H9" s="49"/>
      <c r="I9" s="29">
        <v>38168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6</v>
      </c>
      <c r="H10" s="48"/>
      <c r="I10" s="3" t="s">
        <v>6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4"/>
      <c r="I11" s="1"/>
      <c r="J11" s="1"/>
      <c r="K11" s="1"/>
      <c r="L11" s="1"/>
      <c r="M11" s="1"/>
      <c r="N11" s="1"/>
      <c r="O11" s="1"/>
    </row>
    <row r="12" spans="1:15" ht="12.75">
      <c r="A12" s="1" t="s">
        <v>297</v>
      </c>
      <c r="B12" s="1"/>
      <c r="C12" s="1"/>
      <c r="D12" s="1"/>
      <c r="E12" s="1"/>
      <c r="G12" s="13">
        <v>2119</v>
      </c>
      <c r="H12" s="13"/>
      <c r="I12" s="13">
        <v>44119</v>
      </c>
      <c r="J12" s="1"/>
      <c r="K12" s="1"/>
      <c r="L12" s="1"/>
      <c r="M12" s="1"/>
      <c r="N12" s="1"/>
      <c r="O12" s="1"/>
    </row>
    <row r="13" spans="1:15" ht="12.75">
      <c r="A13" s="1" t="s">
        <v>99</v>
      </c>
      <c r="B13" s="1"/>
      <c r="C13" s="1"/>
      <c r="D13" s="1"/>
      <c r="E13" s="1"/>
      <c r="G13" s="13"/>
      <c r="H13" s="13"/>
      <c r="I13" s="13"/>
      <c r="J13" s="1"/>
      <c r="K13" s="1"/>
      <c r="L13" s="1"/>
      <c r="M13" s="1"/>
      <c r="N13" s="1"/>
      <c r="O13" s="1"/>
    </row>
    <row r="14" spans="1:15" ht="12.75">
      <c r="A14" s="1" t="s">
        <v>156</v>
      </c>
      <c r="B14" s="1"/>
      <c r="C14" s="1"/>
      <c r="D14" s="1"/>
      <c r="E14" s="1"/>
      <c r="G14" s="13">
        <v>861</v>
      </c>
      <c r="H14" s="13"/>
      <c r="I14" s="13">
        <v>994</v>
      </c>
      <c r="J14" s="1"/>
      <c r="K14" s="1"/>
      <c r="L14" s="1"/>
      <c r="M14" s="1"/>
      <c r="N14" s="1"/>
      <c r="O14" s="1"/>
    </row>
    <row r="15" spans="1:15" ht="12.75">
      <c r="A15" s="1" t="s">
        <v>157</v>
      </c>
      <c r="B15" s="1"/>
      <c r="C15" s="1"/>
      <c r="D15" s="1"/>
      <c r="E15" s="1"/>
      <c r="G15" s="13">
        <v>3067</v>
      </c>
      <c r="H15" s="13"/>
      <c r="I15" s="13">
        <v>3398</v>
      </c>
      <c r="J15" s="1"/>
      <c r="K15" s="1"/>
      <c r="L15" s="1"/>
      <c r="M15" s="1"/>
      <c r="N15" s="1"/>
      <c r="O15" s="1"/>
    </row>
    <row r="16" spans="1:15" ht="12.75">
      <c r="A16" s="1" t="s">
        <v>330</v>
      </c>
      <c r="B16" s="1"/>
      <c r="C16" s="1"/>
      <c r="D16" s="1"/>
      <c r="E16" s="1"/>
      <c r="G16" s="13">
        <v>269</v>
      </c>
      <c r="H16" s="13"/>
      <c r="I16" s="13">
        <v>135</v>
      </c>
      <c r="J16" s="1"/>
      <c r="K16" s="1"/>
      <c r="L16" s="1"/>
      <c r="M16" s="1"/>
      <c r="N16" s="1"/>
      <c r="O16" s="1"/>
    </row>
    <row r="17" spans="1:15" ht="12.75">
      <c r="A17" s="1" t="s">
        <v>159</v>
      </c>
      <c r="B17" s="1"/>
      <c r="C17" s="1"/>
      <c r="D17" s="1"/>
      <c r="E17" s="1"/>
      <c r="G17" s="13">
        <v>112</v>
      </c>
      <c r="H17" s="13"/>
      <c r="I17" s="13">
        <v>112</v>
      </c>
      <c r="J17" s="1"/>
      <c r="K17" s="1"/>
      <c r="L17" s="1"/>
      <c r="M17" s="1"/>
      <c r="N17" s="1"/>
      <c r="O17" s="1"/>
    </row>
    <row r="18" spans="1:15" ht="12.75">
      <c r="A18" s="1" t="s">
        <v>172</v>
      </c>
      <c r="B18" s="1"/>
      <c r="C18" s="1"/>
      <c r="D18" s="1"/>
      <c r="E18" s="1"/>
      <c r="G18" s="13">
        <v>27</v>
      </c>
      <c r="H18" s="13"/>
      <c r="I18" s="13">
        <v>116</v>
      </c>
      <c r="J18" s="1"/>
      <c r="K18" s="1"/>
      <c r="L18" s="1"/>
      <c r="M18" s="1"/>
      <c r="N18" s="1"/>
      <c r="O18" s="1"/>
    </row>
    <row r="19" spans="1:15" ht="12.75">
      <c r="A19" s="1" t="s">
        <v>337</v>
      </c>
      <c r="B19" s="1"/>
      <c r="C19" s="1"/>
      <c r="D19" s="1"/>
      <c r="E19" s="1"/>
      <c r="G19" s="13">
        <v>2050</v>
      </c>
      <c r="H19" s="13"/>
      <c r="I19" s="13">
        <v>0</v>
      </c>
      <c r="J19" s="1"/>
      <c r="K19" s="1"/>
      <c r="L19" s="1"/>
      <c r="M19" s="1"/>
      <c r="N19" s="1"/>
      <c r="O19" s="1"/>
    </row>
    <row r="20" spans="1:15" ht="12.75">
      <c r="A20" s="1" t="s">
        <v>304</v>
      </c>
      <c r="B20" s="1"/>
      <c r="C20" s="1"/>
      <c r="D20" s="1"/>
      <c r="E20" s="1"/>
      <c r="G20" s="13">
        <v>17</v>
      </c>
      <c r="H20" s="13"/>
      <c r="I20" s="13">
        <v>0</v>
      </c>
      <c r="J20" s="1"/>
      <c r="K20" s="1"/>
      <c r="L20" s="1"/>
      <c r="M20" s="1"/>
      <c r="N20" s="1"/>
      <c r="O20" s="1"/>
    </row>
    <row r="21" spans="1:15" ht="12.75">
      <c r="A21" s="1" t="s">
        <v>303</v>
      </c>
      <c r="B21" s="1"/>
      <c r="C21" s="1"/>
      <c r="D21" s="1"/>
      <c r="E21" s="1"/>
      <c r="G21" s="13">
        <v>-584</v>
      </c>
      <c r="H21" s="13"/>
      <c r="I21" s="13">
        <v>0</v>
      </c>
      <c r="J21" s="1"/>
      <c r="K21" s="1"/>
      <c r="L21" s="1"/>
      <c r="M21" s="1"/>
      <c r="N21" s="1"/>
      <c r="O21" s="1"/>
    </row>
    <row r="22" spans="1:15" ht="12.75">
      <c r="A22" s="1" t="s">
        <v>158</v>
      </c>
      <c r="B22" s="1"/>
      <c r="C22" s="1"/>
      <c r="D22" s="1"/>
      <c r="E22" s="1"/>
      <c r="G22" s="13">
        <v>-127</v>
      </c>
      <c r="H22" s="13"/>
      <c r="I22" s="13">
        <v>-220</v>
      </c>
      <c r="J22" s="1"/>
      <c r="K22" s="1"/>
      <c r="L22" s="1"/>
      <c r="M22" s="1"/>
      <c r="N22" s="1"/>
      <c r="O22" s="1"/>
    </row>
    <row r="23" spans="1:15" ht="12.75">
      <c r="A23" s="1" t="s">
        <v>331</v>
      </c>
      <c r="B23" s="1"/>
      <c r="C23" s="1"/>
      <c r="D23" s="1"/>
      <c r="E23" s="1"/>
      <c r="G23" s="13">
        <v>-1995</v>
      </c>
      <c r="H23" s="13"/>
      <c r="I23" s="13">
        <v>-105</v>
      </c>
      <c r="J23" s="1"/>
      <c r="K23" s="1"/>
      <c r="L23" s="1"/>
      <c r="M23" s="1"/>
      <c r="N23" s="1"/>
      <c r="O23" s="1"/>
    </row>
    <row r="24" spans="1:15" ht="12.75">
      <c r="A24" s="1" t="s">
        <v>171</v>
      </c>
      <c r="B24" s="1"/>
      <c r="C24" s="1"/>
      <c r="D24" s="1"/>
      <c r="E24" s="1"/>
      <c r="G24" s="13">
        <v>-112</v>
      </c>
      <c r="H24" s="13"/>
      <c r="I24" s="13">
        <v>-13</v>
      </c>
      <c r="J24" s="1"/>
      <c r="K24" s="1"/>
      <c r="L24" s="1"/>
      <c r="M24" s="1"/>
      <c r="N24" s="1"/>
      <c r="O24" s="1"/>
    </row>
    <row r="25" spans="1:15" ht="12.75">
      <c r="A25" s="1" t="s">
        <v>305</v>
      </c>
      <c r="B25" s="1"/>
      <c r="C25" s="1"/>
      <c r="D25" s="1"/>
      <c r="E25" s="1"/>
      <c r="G25" s="11">
        <v>-208</v>
      </c>
      <c r="H25" s="13"/>
      <c r="I25" s="11">
        <v>-9138</v>
      </c>
      <c r="J25" s="1"/>
      <c r="K25" s="1"/>
      <c r="L25" s="1"/>
      <c r="M25" s="1"/>
      <c r="N25" s="1"/>
      <c r="O25" s="1"/>
    </row>
    <row r="26" spans="1:15" ht="12.75">
      <c r="A26" s="1" t="s">
        <v>0</v>
      </c>
      <c r="B26" s="1"/>
      <c r="C26" s="1"/>
      <c r="D26" s="1"/>
      <c r="E26" s="1"/>
      <c r="G26" s="13"/>
      <c r="H26" s="13"/>
      <c r="I26" s="13"/>
      <c r="J26" s="1"/>
      <c r="K26" s="1"/>
      <c r="L26" s="1"/>
      <c r="M26" s="1"/>
      <c r="N26" s="1"/>
      <c r="O26" s="1"/>
    </row>
    <row r="27" spans="1:15" ht="12.75">
      <c r="A27" s="1" t="s">
        <v>100</v>
      </c>
      <c r="B27" s="1"/>
      <c r="C27" s="1"/>
      <c r="D27" s="1"/>
      <c r="E27" s="1"/>
      <c r="G27" s="13">
        <f>SUM(G12:G25)</f>
        <v>5496</v>
      </c>
      <c r="H27" s="13"/>
      <c r="I27" s="13">
        <f>SUM(I12:I25)</f>
        <v>39398</v>
      </c>
      <c r="J27" s="1"/>
      <c r="K27" s="1"/>
      <c r="L27" s="1"/>
      <c r="M27" s="1"/>
      <c r="N27" s="1"/>
      <c r="O27" s="1"/>
    </row>
    <row r="28" spans="1:15" ht="12.75">
      <c r="A28" s="1" t="s">
        <v>0</v>
      </c>
      <c r="B28" s="1"/>
      <c r="C28" s="1"/>
      <c r="D28" s="1"/>
      <c r="E28" s="1"/>
      <c r="G28" s="13"/>
      <c r="H28" s="13"/>
      <c r="I28" s="13"/>
      <c r="J28" s="1"/>
      <c r="K28" s="1"/>
      <c r="L28" s="1"/>
      <c r="M28" s="1"/>
      <c r="N28" s="1"/>
      <c r="O28" s="1"/>
    </row>
    <row r="29" spans="1:15" ht="12.75">
      <c r="A29" s="1" t="s">
        <v>101</v>
      </c>
      <c r="B29" s="1"/>
      <c r="C29" s="1"/>
      <c r="D29" s="1"/>
      <c r="E29" s="1"/>
      <c r="G29" s="13">
        <v>542</v>
      </c>
      <c r="H29" s="13"/>
      <c r="I29" s="13">
        <v>-6119</v>
      </c>
      <c r="J29" s="1"/>
      <c r="K29" s="1"/>
      <c r="L29" s="1"/>
      <c r="M29" s="1"/>
      <c r="N29" s="1"/>
      <c r="O29" s="1"/>
    </row>
    <row r="30" spans="1:15" ht="12.75">
      <c r="A30" s="1" t="s">
        <v>102</v>
      </c>
      <c r="B30" s="1"/>
      <c r="C30" s="1"/>
      <c r="D30" s="1"/>
      <c r="E30" s="1"/>
      <c r="G30" s="13">
        <v>-2485</v>
      </c>
      <c r="H30" s="13"/>
      <c r="I30" s="13">
        <v>-27626</v>
      </c>
      <c r="J30" s="1"/>
      <c r="K30" s="1"/>
      <c r="L30" s="1"/>
      <c r="M30" s="1"/>
      <c r="N30" s="1"/>
      <c r="O30" s="1"/>
    </row>
    <row r="31" spans="1:15" ht="12.75">
      <c r="A31" s="1" t="s">
        <v>103</v>
      </c>
      <c r="B31" s="1"/>
      <c r="C31" s="1"/>
      <c r="D31" s="1"/>
      <c r="E31" s="1"/>
      <c r="G31" s="11">
        <v>-241</v>
      </c>
      <c r="H31" s="13"/>
      <c r="I31" s="11">
        <v>-37</v>
      </c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G32" s="13"/>
      <c r="H32" s="13"/>
      <c r="I32" s="13"/>
      <c r="J32" s="1"/>
      <c r="K32" s="1"/>
      <c r="L32" s="1"/>
      <c r="M32" s="1"/>
      <c r="N32" s="1"/>
      <c r="O32" s="1"/>
    </row>
    <row r="33" spans="1:15" ht="12.75">
      <c r="A33" s="1" t="s">
        <v>104</v>
      </c>
      <c r="B33" s="1"/>
      <c r="C33" s="1"/>
      <c r="D33" s="1"/>
      <c r="E33" s="1"/>
      <c r="G33" s="13">
        <f>SUM(G27:G32)</f>
        <v>3312</v>
      </c>
      <c r="H33" s="13"/>
      <c r="I33" s="13">
        <f>SUM(I27:I32)</f>
        <v>5616</v>
      </c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G34" s="13"/>
      <c r="H34" s="13"/>
      <c r="I34" s="13"/>
      <c r="J34" s="1"/>
      <c r="K34" s="1"/>
      <c r="L34" s="1"/>
      <c r="M34" s="1"/>
      <c r="N34" s="1"/>
      <c r="O34" s="1"/>
    </row>
    <row r="35" spans="1:15" ht="12.75">
      <c r="A35" s="1" t="s">
        <v>105</v>
      </c>
      <c r="B35" s="1"/>
      <c r="C35" s="1"/>
      <c r="D35" s="1"/>
      <c r="E35" s="1"/>
      <c r="G35" s="13">
        <v>3494</v>
      </c>
      <c r="H35" s="13"/>
      <c r="I35" s="13">
        <v>-1727</v>
      </c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G36" s="13"/>
      <c r="H36" s="13"/>
      <c r="I36" s="13"/>
      <c r="J36" s="1"/>
      <c r="K36" s="1"/>
      <c r="L36" s="1"/>
      <c r="M36" s="1"/>
      <c r="N36" s="1"/>
      <c r="O36" s="1"/>
    </row>
    <row r="37" spans="1:15" ht="12.75">
      <c r="A37" s="1" t="s">
        <v>106</v>
      </c>
      <c r="B37" s="1"/>
      <c r="C37" s="1"/>
      <c r="D37" s="1"/>
      <c r="E37" s="1"/>
      <c r="G37" s="13">
        <v>-6889</v>
      </c>
      <c r="H37" s="13"/>
      <c r="I37" s="13">
        <v>52204</v>
      </c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G38" s="13"/>
      <c r="H38" s="13"/>
      <c r="I38" s="13"/>
      <c r="J38" s="1"/>
      <c r="K38" s="1"/>
      <c r="L38" s="1"/>
      <c r="M38" s="1"/>
      <c r="N38" s="1"/>
      <c r="O38" s="1"/>
    </row>
    <row r="39" spans="1:15" ht="12.75">
      <c r="A39" s="1" t="s">
        <v>221</v>
      </c>
      <c r="B39" s="1"/>
      <c r="C39" s="1"/>
      <c r="D39" s="1"/>
      <c r="E39" s="1"/>
      <c r="G39" s="13">
        <v>5</v>
      </c>
      <c r="H39" s="13"/>
      <c r="I39" s="13">
        <v>-13</v>
      </c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G40" s="11"/>
      <c r="H40" s="13"/>
      <c r="I40" s="1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G41" s="13"/>
      <c r="H41" s="13"/>
      <c r="I41" s="13"/>
      <c r="J41" s="1"/>
      <c r="K41" s="1"/>
      <c r="L41" s="1"/>
      <c r="M41" s="1"/>
      <c r="N41" s="1"/>
      <c r="O41" s="1"/>
    </row>
    <row r="42" spans="1:15" ht="12.75">
      <c r="A42" s="1" t="s">
        <v>107</v>
      </c>
      <c r="B42" s="1"/>
      <c r="C42" s="1"/>
      <c r="D42" s="1"/>
      <c r="E42" s="1"/>
      <c r="G42" s="13">
        <f>SUM(G33:G41)</f>
        <v>-78</v>
      </c>
      <c r="H42" s="13"/>
      <c r="I42" s="13">
        <f>SUM(I33:I41)</f>
        <v>56080</v>
      </c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G43" s="13"/>
      <c r="H43" s="13"/>
      <c r="I43" s="13"/>
      <c r="J43" s="1"/>
      <c r="K43" s="1"/>
      <c r="L43" s="1"/>
      <c r="M43" s="1"/>
      <c r="N43" s="1"/>
      <c r="O43" s="1"/>
    </row>
    <row r="44" spans="1:15" ht="12.75">
      <c r="A44" s="1" t="s">
        <v>108</v>
      </c>
      <c r="B44" s="1"/>
      <c r="C44" s="1"/>
      <c r="D44" s="1"/>
      <c r="E44" s="1"/>
      <c r="G44" s="13">
        <v>10464</v>
      </c>
      <c r="H44" s="13"/>
      <c r="I44" s="13">
        <v>-40013</v>
      </c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G45" s="25"/>
      <c r="H45" s="13"/>
      <c r="I45" s="25"/>
      <c r="J45" s="1"/>
      <c r="K45" s="1"/>
      <c r="L45" s="1"/>
      <c r="M45" s="1"/>
      <c r="N45" s="1"/>
      <c r="O45" s="1"/>
    </row>
    <row r="46" spans="1:15" ht="13.5" thickBot="1">
      <c r="A46" s="1" t="s">
        <v>279</v>
      </c>
      <c r="B46" s="1"/>
      <c r="C46" s="1"/>
      <c r="D46" s="1"/>
      <c r="E46" s="1"/>
      <c r="G46" s="12">
        <f>+G42+G44</f>
        <v>10386</v>
      </c>
      <c r="H46" s="13"/>
      <c r="I46" s="12">
        <f>+I42+I44</f>
        <v>16067</v>
      </c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G47" s="1"/>
      <c r="H47" s="14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G48" s="1"/>
      <c r="H48" s="14"/>
      <c r="I48" s="1"/>
      <c r="J48" s="1"/>
      <c r="K48" s="1"/>
      <c r="L48" s="1"/>
      <c r="M48" s="1"/>
      <c r="N48" s="1"/>
      <c r="O48" s="1"/>
    </row>
    <row r="49" spans="1:15" ht="12.75">
      <c r="A49" s="1" t="s">
        <v>109</v>
      </c>
      <c r="B49" s="1"/>
      <c r="C49" s="1"/>
      <c r="D49" s="1"/>
      <c r="E49" s="1"/>
      <c r="G49" s="6"/>
      <c r="H49" s="14"/>
      <c r="I49" s="6"/>
      <c r="J49" s="1"/>
      <c r="K49" s="1"/>
      <c r="L49" s="1"/>
      <c r="M49" s="1"/>
      <c r="N49" s="1"/>
      <c r="O49" s="1"/>
    </row>
    <row r="50" spans="1:15" ht="12.75">
      <c r="A50" s="1" t="s">
        <v>110</v>
      </c>
      <c r="B50" s="1"/>
      <c r="C50" s="1"/>
      <c r="D50" s="1"/>
      <c r="E50" s="1"/>
      <c r="G50" s="8">
        <v>6337</v>
      </c>
      <c r="H50" s="13"/>
      <c r="I50" s="8">
        <v>6335</v>
      </c>
      <c r="J50" s="1"/>
      <c r="K50" s="1"/>
      <c r="L50" s="1"/>
      <c r="M50" s="1"/>
      <c r="N50" s="1"/>
      <c r="O50" s="1"/>
    </row>
    <row r="51" spans="1:15" ht="12.75">
      <c r="A51" s="1" t="s">
        <v>111</v>
      </c>
      <c r="B51" s="1"/>
      <c r="C51" s="1"/>
      <c r="D51" s="1"/>
      <c r="E51" s="1"/>
      <c r="G51" s="8">
        <v>6154</v>
      </c>
      <c r="H51" s="13"/>
      <c r="I51" s="8">
        <v>10898</v>
      </c>
      <c r="J51" s="1"/>
      <c r="K51" s="1"/>
      <c r="L51" s="1"/>
      <c r="M51" s="1"/>
      <c r="N51" s="1"/>
      <c r="O51" s="1"/>
    </row>
    <row r="52" spans="1:15" ht="12.75">
      <c r="A52" s="1" t="s">
        <v>112</v>
      </c>
      <c r="B52" s="1"/>
      <c r="C52" s="1"/>
      <c r="D52" s="1"/>
      <c r="E52" s="1"/>
      <c r="G52" s="8">
        <v>0</v>
      </c>
      <c r="H52" s="13"/>
      <c r="I52" s="8">
        <v>-126</v>
      </c>
      <c r="J52" s="1"/>
      <c r="K52" s="1"/>
      <c r="L52" s="1"/>
      <c r="M52" s="1"/>
      <c r="N52" s="1"/>
      <c r="O52" s="1"/>
    </row>
    <row r="53" spans="1:15" ht="12.75">
      <c r="A53" s="1" t="s">
        <v>266</v>
      </c>
      <c r="B53" s="1"/>
      <c r="C53" s="1"/>
      <c r="D53" s="1"/>
      <c r="E53" s="1"/>
      <c r="G53" s="8">
        <v>-986</v>
      </c>
      <c r="H53" s="13"/>
      <c r="I53" s="8">
        <v>0</v>
      </c>
      <c r="J53" s="1"/>
      <c r="K53" s="1"/>
      <c r="L53" s="1"/>
      <c r="M53" s="1"/>
      <c r="N53" s="1"/>
      <c r="O53" s="1"/>
    </row>
    <row r="54" spans="1:15" ht="12.75">
      <c r="A54" s="1" t="s">
        <v>265</v>
      </c>
      <c r="B54" s="1"/>
      <c r="C54" s="1"/>
      <c r="D54" s="1"/>
      <c r="E54" s="1"/>
      <c r="G54" s="9">
        <v>-1119</v>
      </c>
      <c r="H54" s="13"/>
      <c r="I54" s="9">
        <v>-1040</v>
      </c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G55" s="21"/>
      <c r="H55" s="13"/>
      <c r="I55" s="21"/>
      <c r="J55" s="1"/>
      <c r="K55" s="1"/>
      <c r="L55" s="1"/>
      <c r="M55" s="1"/>
      <c r="N55" s="1"/>
      <c r="O55" s="1"/>
    </row>
    <row r="56" spans="1:15" ht="13.5" thickBot="1">
      <c r="A56" s="1"/>
      <c r="B56" s="1"/>
      <c r="C56" s="1"/>
      <c r="D56" s="1"/>
      <c r="E56" s="1"/>
      <c r="G56" s="50">
        <f>SUM(G50:G55)</f>
        <v>10386</v>
      </c>
      <c r="H56" s="13"/>
      <c r="I56" s="50">
        <f>SUM(I50:I55)</f>
        <v>16067</v>
      </c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G57" s="1"/>
      <c r="H57" s="14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4"/>
      <c r="I58" s="1"/>
      <c r="J58" s="1"/>
      <c r="K58" s="1"/>
      <c r="L58" s="1"/>
      <c r="M58" s="1"/>
      <c r="N58" s="1"/>
      <c r="O58" s="1"/>
    </row>
    <row r="59" spans="1:15" ht="12.75">
      <c r="A59" s="1" t="s">
        <v>267</v>
      </c>
      <c r="B59" s="1"/>
      <c r="C59" s="1"/>
      <c r="D59" s="1"/>
      <c r="E59" s="1"/>
      <c r="F59" s="1"/>
      <c r="G59" s="1"/>
      <c r="H59" s="14"/>
      <c r="I59" s="1"/>
      <c r="J59" s="1"/>
      <c r="K59" s="1"/>
      <c r="L59" s="1"/>
      <c r="M59" s="1"/>
      <c r="N59" s="1"/>
      <c r="O59" s="1"/>
    </row>
    <row r="60" spans="1:15" ht="12.75">
      <c r="A60" s="1" t="s">
        <v>268</v>
      </c>
      <c r="B60" s="1"/>
      <c r="C60" s="1"/>
      <c r="D60" s="1"/>
      <c r="E60" s="1"/>
      <c r="F60" s="1"/>
      <c r="G60" s="1"/>
      <c r="H60" s="14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4"/>
      <c r="H61" s="14"/>
      <c r="I61" s="14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</sheetData>
  <printOptions/>
  <pageMargins left="0.75" right="0.75" top="0.73" bottom="0.78" header="0.5" footer="0.5"/>
  <pageSetup fitToHeight="1" fitToWidth="1" horizontalDpi="300" verticalDpi="3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3"/>
  <sheetViews>
    <sheetView workbookViewId="0" topLeftCell="A108">
      <selection activeCell="B140" sqref="B140"/>
    </sheetView>
  </sheetViews>
  <sheetFormatPr defaultColWidth="9.140625" defaultRowHeight="12.75"/>
  <cols>
    <col min="1" max="1" width="4.7109375" style="0" customWidth="1"/>
    <col min="2" max="2" width="10.7109375" style="0" customWidth="1"/>
    <col min="5" max="5" width="12.421875" style="0" customWidth="1"/>
    <col min="6" max="6" width="10.7109375" style="0" customWidth="1"/>
    <col min="7" max="7" width="10.8515625" style="0" customWidth="1"/>
    <col min="8" max="8" width="10.7109375" style="0" customWidth="1"/>
    <col min="9" max="10" width="10.851562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11" ht="12.75">
      <c r="A2" s="2" t="s">
        <v>113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281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2" t="s">
        <v>182</v>
      </c>
      <c r="B6" s="2" t="s">
        <v>183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 t="s">
        <v>184</v>
      </c>
      <c r="B8" s="2" t="s">
        <v>114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115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244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216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116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 t="s">
        <v>236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 t="s">
        <v>274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273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0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 t="s">
        <v>185</v>
      </c>
      <c r="B17" s="2" t="s">
        <v>174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/>
      <c r="B18" s="1" t="s">
        <v>175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2" t="s">
        <v>186</v>
      </c>
      <c r="B20" s="2" t="s">
        <v>147</v>
      </c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2"/>
      <c r="B21" s="1" t="s">
        <v>148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2" t="s">
        <v>187</v>
      </c>
      <c r="B23" s="2" t="s">
        <v>177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2"/>
      <c r="B24" s="1" t="s">
        <v>245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2"/>
      <c r="B25" s="1" t="s">
        <v>315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2"/>
      <c r="B26" s="1" t="s">
        <v>334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/>
      <c r="B27" s="1" t="s">
        <v>316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 t="s">
        <v>188</v>
      </c>
      <c r="B29" s="2" t="s">
        <v>176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/>
      <c r="B30" s="1" t="s">
        <v>178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/>
      <c r="B31" s="1" t="s">
        <v>117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 t="s">
        <v>189</v>
      </c>
      <c r="B33" s="2" t="s">
        <v>124</v>
      </c>
      <c r="D33" s="1"/>
      <c r="E33" s="1"/>
      <c r="F33" s="1"/>
      <c r="G33" s="1"/>
      <c r="H33" s="1"/>
      <c r="I33" s="1"/>
      <c r="J33" s="1"/>
      <c r="K33" s="1"/>
    </row>
    <row r="34" spans="1:11" ht="12.75">
      <c r="A34" s="2"/>
      <c r="B34" s="1" t="s">
        <v>246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 t="s">
        <v>0</v>
      </c>
      <c r="B35" s="1" t="s">
        <v>298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/>
      <c r="B36" s="1" t="s">
        <v>329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"/>
      <c r="B37" s="1"/>
      <c r="I37" s="1"/>
      <c r="J37" s="1"/>
      <c r="K37" s="1"/>
    </row>
    <row r="38" spans="1:11" ht="12.75">
      <c r="A38" s="2" t="s">
        <v>190</v>
      </c>
      <c r="B38" s="2" t="s">
        <v>179</v>
      </c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/>
      <c r="B39" s="1" t="s">
        <v>180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2" t="s">
        <v>191</v>
      </c>
      <c r="B41" s="2" t="s">
        <v>139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2"/>
      <c r="B42" s="1" t="s">
        <v>288</v>
      </c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2"/>
      <c r="B43" s="1"/>
      <c r="C43" s="1"/>
      <c r="D43" s="1"/>
      <c r="G43" s="43"/>
      <c r="H43" s="32" t="s">
        <v>0</v>
      </c>
      <c r="I43" s="32" t="s">
        <v>0</v>
      </c>
      <c r="J43" s="1"/>
      <c r="K43" s="1"/>
    </row>
    <row r="44" spans="1:11" ht="12.75">
      <c r="A44" s="2"/>
      <c r="C44" s="1"/>
      <c r="D44" s="13"/>
      <c r="E44" s="13"/>
      <c r="F44" s="68" t="s">
        <v>0</v>
      </c>
      <c r="G44" s="74" t="s">
        <v>225</v>
      </c>
      <c r="H44" s="69" t="s">
        <v>85</v>
      </c>
      <c r="I44" s="13"/>
      <c r="J44" s="1"/>
      <c r="K44" s="1"/>
    </row>
    <row r="45" spans="1:11" ht="12.75">
      <c r="A45" s="2"/>
      <c r="C45" s="1"/>
      <c r="D45" s="13"/>
      <c r="E45" s="13"/>
      <c r="F45" s="70"/>
      <c r="G45" s="75" t="s">
        <v>167</v>
      </c>
      <c r="H45" s="71" t="s">
        <v>169</v>
      </c>
      <c r="I45" s="13"/>
      <c r="J45" s="1"/>
      <c r="K45" s="1"/>
    </row>
    <row r="46" spans="1:11" ht="12.75">
      <c r="A46" s="2"/>
      <c r="C46" s="1"/>
      <c r="D46" s="13"/>
      <c r="E46" s="13"/>
      <c r="F46" s="70" t="s">
        <v>161</v>
      </c>
      <c r="G46" s="75" t="s">
        <v>168</v>
      </c>
      <c r="H46" s="71" t="s">
        <v>170</v>
      </c>
      <c r="I46" s="13"/>
      <c r="J46" s="1"/>
      <c r="K46" s="1"/>
    </row>
    <row r="47" spans="1:11" ht="12.75">
      <c r="A47" s="2"/>
      <c r="B47" s="51" t="s">
        <v>165</v>
      </c>
      <c r="C47" s="1"/>
      <c r="D47" s="1"/>
      <c r="E47" s="1"/>
      <c r="F47" s="72" t="s">
        <v>6</v>
      </c>
      <c r="G47" s="76" t="s">
        <v>6</v>
      </c>
      <c r="H47" s="73" t="s">
        <v>6</v>
      </c>
      <c r="I47" s="13"/>
      <c r="J47" s="1"/>
      <c r="K47" s="1"/>
    </row>
    <row r="48" spans="1:11" ht="12.75">
      <c r="A48" s="2"/>
      <c r="B48" s="1" t="s">
        <v>163</v>
      </c>
      <c r="C48" s="1"/>
      <c r="D48" s="1"/>
      <c r="E48" s="1"/>
      <c r="F48" s="77">
        <v>22511</v>
      </c>
      <c r="G48" s="8">
        <v>984</v>
      </c>
      <c r="H48" s="27">
        <v>36077</v>
      </c>
      <c r="I48" s="13"/>
      <c r="J48" s="1"/>
      <c r="K48" s="1"/>
    </row>
    <row r="49" spans="1:11" ht="12.75">
      <c r="A49" s="2"/>
      <c r="B49" s="1" t="s">
        <v>162</v>
      </c>
      <c r="C49" s="1"/>
      <c r="D49" s="1"/>
      <c r="E49" s="1"/>
      <c r="F49" s="77">
        <v>17802</v>
      </c>
      <c r="G49" s="8">
        <v>3688</v>
      </c>
      <c r="H49" s="27">
        <v>55676</v>
      </c>
      <c r="I49" s="13"/>
      <c r="J49" s="1"/>
      <c r="K49" s="1"/>
    </row>
    <row r="50" spans="1:11" ht="12.75">
      <c r="A50" s="2"/>
      <c r="B50" s="1" t="s">
        <v>155</v>
      </c>
      <c r="C50" s="1"/>
      <c r="D50" s="1"/>
      <c r="E50" s="1"/>
      <c r="F50" s="77">
        <v>6779</v>
      </c>
      <c r="G50" s="8">
        <v>595</v>
      </c>
      <c r="H50" s="27">
        <v>55196</v>
      </c>
      <c r="I50" s="13"/>
      <c r="J50" s="1"/>
      <c r="K50" s="1"/>
    </row>
    <row r="51" spans="1:11" ht="12.75">
      <c r="A51" s="2"/>
      <c r="B51" s="1" t="s">
        <v>164</v>
      </c>
      <c r="C51" s="1"/>
      <c r="D51" s="1"/>
      <c r="E51" s="1"/>
      <c r="F51" s="78">
        <v>120</v>
      </c>
      <c r="G51" s="9">
        <v>-3148</v>
      </c>
      <c r="H51" s="79">
        <v>5431</v>
      </c>
      <c r="I51" s="13"/>
      <c r="J51" s="1"/>
      <c r="K51" s="1"/>
    </row>
    <row r="52" spans="1:11" ht="12.75">
      <c r="A52" s="2"/>
      <c r="B52" s="1" t="s">
        <v>0</v>
      </c>
      <c r="C52" s="1"/>
      <c r="D52" s="1"/>
      <c r="E52" s="1"/>
      <c r="F52" s="77">
        <f>SUM(F48:F51)</f>
        <v>47212</v>
      </c>
      <c r="G52" s="8">
        <f>SUM(G48:G51)</f>
        <v>2119</v>
      </c>
      <c r="H52" s="27">
        <f>SUM(H48:H51)</f>
        <v>152380</v>
      </c>
      <c r="I52" s="13"/>
      <c r="J52" s="1"/>
      <c r="K52" s="1"/>
    </row>
    <row r="53" spans="1:11" ht="12.75">
      <c r="A53" s="2"/>
      <c r="B53" s="1" t="s">
        <v>166</v>
      </c>
      <c r="C53" s="1"/>
      <c r="D53" s="13"/>
      <c r="E53" s="13"/>
      <c r="F53" s="77">
        <v>-1920</v>
      </c>
      <c r="G53" s="8">
        <v>0</v>
      </c>
      <c r="H53" s="27">
        <v>0</v>
      </c>
      <c r="I53" s="13"/>
      <c r="J53" s="1"/>
      <c r="K53" s="1"/>
    </row>
    <row r="54" spans="1:11" ht="12.75">
      <c r="A54" s="2"/>
      <c r="B54" s="1"/>
      <c r="C54" s="1"/>
      <c r="D54" s="13"/>
      <c r="E54" s="13"/>
      <c r="F54" s="80"/>
      <c r="G54" s="21"/>
      <c r="H54" s="81"/>
      <c r="I54" s="13"/>
      <c r="J54" s="1"/>
      <c r="K54" s="1"/>
    </row>
    <row r="55" spans="1:11" ht="13.5" thickBot="1">
      <c r="A55" s="2"/>
      <c r="B55" s="1" t="s">
        <v>333</v>
      </c>
      <c r="C55" s="1"/>
      <c r="D55" s="13"/>
      <c r="E55" s="13"/>
      <c r="F55" s="82">
        <f>+F52+F53</f>
        <v>45292</v>
      </c>
      <c r="G55" s="50">
        <f>+G52+G53</f>
        <v>2119</v>
      </c>
      <c r="H55" s="83">
        <f>+H52+H53</f>
        <v>152380</v>
      </c>
      <c r="I55" s="13"/>
      <c r="J55" s="1"/>
      <c r="K55" s="1"/>
    </row>
    <row r="56" spans="1:11" ht="12.75">
      <c r="A56" s="2"/>
      <c r="B56" s="1"/>
      <c r="C56" s="1"/>
      <c r="D56" s="13"/>
      <c r="E56" s="13"/>
      <c r="F56" s="13"/>
      <c r="G56" s="13"/>
      <c r="H56" s="13"/>
      <c r="I56" s="13"/>
      <c r="J56" s="1"/>
      <c r="K56" s="1"/>
    </row>
    <row r="57" spans="1:11" ht="12.75">
      <c r="A57" s="2" t="s">
        <v>192</v>
      </c>
      <c r="B57" s="2" t="s">
        <v>181</v>
      </c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2"/>
      <c r="B58" s="1" t="s">
        <v>247</v>
      </c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2"/>
      <c r="B59" s="1" t="s">
        <v>252</v>
      </c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2" t="s">
        <v>193</v>
      </c>
      <c r="B61" s="2" t="s">
        <v>146</v>
      </c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2"/>
      <c r="B62" s="1" t="s">
        <v>237</v>
      </c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2"/>
      <c r="B63" s="1" t="s">
        <v>0</v>
      </c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2" t="s">
        <v>194</v>
      </c>
      <c r="B64" s="2" t="s">
        <v>122</v>
      </c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2"/>
      <c r="B65" s="1" t="s">
        <v>220</v>
      </c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2"/>
      <c r="B66" s="1" t="s">
        <v>0</v>
      </c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2" t="s">
        <v>195</v>
      </c>
      <c r="B67" s="2" t="s">
        <v>135</v>
      </c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 t="s">
        <v>255</v>
      </c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 t="s">
        <v>254</v>
      </c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 t="s">
        <v>0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2" t="s">
        <v>196</v>
      </c>
      <c r="B72" s="2" t="s">
        <v>272</v>
      </c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2" t="s">
        <v>271</v>
      </c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2" t="s">
        <v>197</v>
      </c>
      <c r="B75" s="2" t="s">
        <v>118</v>
      </c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2"/>
      <c r="C76" s="1"/>
      <c r="D76" s="1"/>
      <c r="E76" s="1"/>
      <c r="F76" s="84">
        <v>2005</v>
      </c>
      <c r="G76" s="84">
        <v>2004</v>
      </c>
      <c r="H76" s="1"/>
      <c r="I76" s="1"/>
      <c r="J76" s="1"/>
      <c r="K76" s="1"/>
    </row>
    <row r="77" spans="1:11" ht="12.75">
      <c r="A77" s="2"/>
      <c r="C77" s="1"/>
      <c r="D77" s="1"/>
      <c r="E77" s="1"/>
      <c r="F77" s="76" t="s">
        <v>6</v>
      </c>
      <c r="G77" s="76" t="s">
        <v>6</v>
      </c>
      <c r="H77" s="1"/>
      <c r="I77" s="1"/>
      <c r="J77" s="1"/>
      <c r="K77" s="1"/>
    </row>
    <row r="78" spans="1:11" ht="12.75">
      <c r="A78" s="2"/>
      <c r="B78" s="1" t="s">
        <v>223</v>
      </c>
      <c r="C78" s="1"/>
      <c r="D78" s="1"/>
      <c r="E78" s="1"/>
      <c r="F78" s="8">
        <v>193</v>
      </c>
      <c r="G78" s="8">
        <v>37</v>
      </c>
      <c r="H78" s="1"/>
      <c r="I78" s="1"/>
      <c r="J78" s="1"/>
      <c r="K78" s="1"/>
    </row>
    <row r="79" spans="1:11" ht="12.75">
      <c r="A79" s="2"/>
      <c r="B79" s="1" t="s">
        <v>217</v>
      </c>
      <c r="C79" s="1"/>
      <c r="D79" s="1"/>
      <c r="E79" s="1"/>
      <c r="F79" s="8">
        <v>-6</v>
      </c>
      <c r="G79" s="8">
        <v>3881</v>
      </c>
      <c r="H79" s="1"/>
      <c r="I79" s="1"/>
      <c r="J79" s="1"/>
      <c r="K79" s="1"/>
    </row>
    <row r="80" spans="1:11" ht="12.75">
      <c r="A80" s="2"/>
      <c r="B80" s="2"/>
      <c r="C80" s="1"/>
      <c r="D80" s="1"/>
      <c r="E80" s="1"/>
      <c r="F80" s="21"/>
      <c r="G80" s="21"/>
      <c r="H80" s="1"/>
      <c r="I80" s="1"/>
      <c r="J80" s="1"/>
      <c r="K80" s="1"/>
    </row>
    <row r="81" spans="1:11" ht="12.75">
      <c r="A81" s="2"/>
      <c r="B81" s="1" t="s">
        <v>333</v>
      </c>
      <c r="C81" s="1"/>
      <c r="D81" s="1"/>
      <c r="E81" s="1"/>
      <c r="F81" s="9">
        <f>+F78+F79</f>
        <v>187</v>
      </c>
      <c r="G81" s="9">
        <f>+G78+G79</f>
        <v>3918</v>
      </c>
      <c r="H81" s="1"/>
      <c r="I81" s="1"/>
      <c r="J81" s="1"/>
      <c r="K81" s="1"/>
    </row>
    <row r="82" spans="1:11" ht="12.75">
      <c r="A82" s="2"/>
      <c r="B82" s="2"/>
      <c r="C82" s="1"/>
      <c r="D82" s="1"/>
      <c r="E82" s="1"/>
      <c r="F82" s="13"/>
      <c r="G82" s="13"/>
      <c r="H82" s="1"/>
      <c r="I82" s="1"/>
      <c r="J82" s="1"/>
      <c r="K82" s="1"/>
    </row>
    <row r="83" spans="1:11" ht="12.75">
      <c r="A83" s="2"/>
      <c r="B83" s="1" t="s">
        <v>289</v>
      </c>
      <c r="C83" s="1"/>
      <c r="D83" s="1"/>
      <c r="E83" s="1"/>
      <c r="F83" s="13"/>
      <c r="G83" s="13"/>
      <c r="H83" s="1"/>
      <c r="I83" s="1"/>
      <c r="J83" s="1"/>
      <c r="K83" s="1"/>
    </row>
    <row r="84" spans="1:11" ht="12.75">
      <c r="A84" s="2"/>
      <c r="B84" s="1" t="s">
        <v>256</v>
      </c>
      <c r="C84" s="1"/>
      <c r="D84" s="1"/>
      <c r="E84" s="1"/>
      <c r="F84" s="13"/>
      <c r="G84" s="13"/>
      <c r="H84" s="1"/>
      <c r="I84" s="1"/>
      <c r="J84" s="1"/>
      <c r="K84" s="1"/>
    </row>
    <row r="85" spans="1:11" ht="12.75">
      <c r="A85" s="1"/>
      <c r="B85" s="1" t="s">
        <v>257</v>
      </c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2" t="s">
        <v>198</v>
      </c>
      <c r="B87" s="2" t="s">
        <v>119</v>
      </c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 t="s">
        <v>335</v>
      </c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 t="s">
        <v>336</v>
      </c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2" t="s">
        <v>199</v>
      </c>
      <c r="B91" s="2" t="s">
        <v>120</v>
      </c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2"/>
      <c r="B92" s="1" t="s">
        <v>121</v>
      </c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2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2" t="s">
        <v>200</v>
      </c>
      <c r="B94" s="2" t="s">
        <v>123</v>
      </c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2"/>
      <c r="B95" s="1" t="s">
        <v>248</v>
      </c>
      <c r="D95" s="1"/>
      <c r="E95" s="1"/>
      <c r="F95" s="1"/>
      <c r="G95" s="1"/>
      <c r="H95" s="1"/>
      <c r="I95" s="1"/>
      <c r="J95" s="1"/>
      <c r="K95" s="1"/>
    </row>
    <row r="96" spans="1:11" ht="12.75">
      <c r="A96" s="2"/>
      <c r="B96" s="47"/>
      <c r="D96" s="1"/>
      <c r="E96" s="1"/>
      <c r="F96" s="1"/>
      <c r="G96" s="1"/>
      <c r="H96" s="1"/>
      <c r="I96" s="1"/>
      <c r="J96" s="1"/>
      <c r="K96" s="1"/>
    </row>
    <row r="97" spans="1:11" ht="12.75">
      <c r="A97" s="2" t="s">
        <v>201</v>
      </c>
      <c r="B97" s="2" t="s">
        <v>125</v>
      </c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2"/>
      <c r="B98" s="1" t="s">
        <v>290</v>
      </c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2"/>
      <c r="B99" s="1"/>
      <c r="C99" s="1"/>
      <c r="F99" s="86" t="s">
        <v>126</v>
      </c>
      <c r="G99" s="84" t="s">
        <v>127</v>
      </c>
      <c r="H99" s="87" t="s">
        <v>85</v>
      </c>
      <c r="I99" s="1"/>
      <c r="J99" s="1"/>
      <c r="K99" s="1"/>
    </row>
    <row r="100" spans="1:11" ht="12.75">
      <c r="A100" s="2"/>
      <c r="E100" s="32"/>
      <c r="F100" s="72" t="s">
        <v>6</v>
      </c>
      <c r="G100" s="76" t="s">
        <v>6</v>
      </c>
      <c r="H100" s="73" t="s">
        <v>6</v>
      </c>
      <c r="I100" s="1"/>
      <c r="J100" s="1"/>
      <c r="K100" s="1"/>
    </row>
    <row r="101" spans="1:11" ht="12.75">
      <c r="A101" s="2"/>
      <c r="B101" s="35" t="s">
        <v>128</v>
      </c>
      <c r="C101" s="35"/>
      <c r="D101" s="36"/>
      <c r="E101" s="32"/>
      <c r="F101" s="88"/>
      <c r="G101" s="85"/>
      <c r="H101" s="90"/>
      <c r="I101" s="1"/>
      <c r="J101" s="1"/>
      <c r="K101" s="1"/>
    </row>
    <row r="102" spans="1:11" ht="12.75">
      <c r="A102" s="2"/>
      <c r="B102" s="1" t="s">
        <v>129</v>
      </c>
      <c r="C102" s="1"/>
      <c r="D102" s="32"/>
      <c r="E102" s="32"/>
      <c r="F102" s="91">
        <v>334</v>
      </c>
      <c r="G102" s="95">
        <v>0</v>
      </c>
      <c r="H102" s="92">
        <f>+F102+G102</f>
        <v>334</v>
      </c>
      <c r="I102" s="1"/>
      <c r="J102" s="1"/>
      <c r="K102" s="1"/>
    </row>
    <row r="103" spans="1:11" ht="12.75">
      <c r="A103" s="2"/>
      <c r="B103" s="1" t="s">
        <v>130</v>
      </c>
      <c r="C103" s="1"/>
      <c r="D103" s="32"/>
      <c r="E103" s="32"/>
      <c r="F103" s="91">
        <v>9174</v>
      </c>
      <c r="G103" s="95">
        <v>0</v>
      </c>
      <c r="H103" s="92">
        <f>+F103+G103</f>
        <v>9174</v>
      </c>
      <c r="I103" s="1"/>
      <c r="J103" s="1"/>
      <c r="K103" s="1"/>
    </row>
    <row r="104" spans="1:11" ht="12.75">
      <c r="A104" s="2"/>
      <c r="B104" s="1" t="s">
        <v>131</v>
      </c>
      <c r="C104" s="1"/>
      <c r="D104" s="32"/>
      <c r="E104" s="32"/>
      <c r="F104" s="93">
        <v>68</v>
      </c>
      <c r="G104" s="96">
        <v>0</v>
      </c>
      <c r="H104" s="92">
        <f>+F104+G104</f>
        <v>68</v>
      </c>
      <c r="I104" s="1"/>
      <c r="J104" s="1"/>
      <c r="K104" s="1"/>
    </row>
    <row r="105" spans="1:11" ht="12.75">
      <c r="A105" s="2"/>
      <c r="B105" s="1" t="s">
        <v>0</v>
      </c>
      <c r="C105" s="1"/>
      <c r="D105" s="32"/>
      <c r="E105" s="32"/>
      <c r="F105" s="93">
        <f>SUM(F102:F104)</f>
        <v>9576</v>
      </c>
      <c r="G105" s="96">
        <f>SUM(G102:G104)</f>
        <v>0</v>
      </c>
      <c r="H105" s="94">
        <f>SUM(H102:H104)</f>
        <v>9576</v>
      </c>
      <c r="I105" s="1"/>
      <c r="J105" s="1"/>
      <c r="K105" s="1"/>
    </row>
    <row r="106" spans="1:11" ht="12.75">
      <c r="A106" s="2"/>
      <c r="B106" s="1"/>
      <c r="C106" s="1"/>
      <c r="D106" s="32"/>
      <c r="E106" s="32"/>
      <c r="F106" s="37" t="s">
        <v>0</v>
      </c>
      <c r="G106" s="1"/>
      <c r="H106" s="1"/>
      <c r="I106" s="1"/>
      <c r="J106" s="1"/>
      <c r="K106" s="1"/>
    </row>
    <row r="107" spans="1:11" ht="12.75">
      <c r="A107" s="51"/>
      <c r="B107" s="35" t="s">
        <v>132</v>
      </c>
      <c r="C107" s="35"/>
      <c r="D107" s="36"/>
      <c r="E107" s="32"/>
      <c r="F107" s="37"/>
      <c r="G107" s="1"/>
      <c r="H107" s="1"/>
      <c r="I107" s="1"/>
      <c r="J107" s="1"/>
      <c r="K107" s="1"/>
    </row>
    <row r="108" spans="1:11" ht="12.75">
      <c r="A108" s="51"/>
      <c r="B108" s="1" t="s">
        <v>133</v>
      </c>
      <c r="C108" s="1"/>
      <c r="D108" s="32"/>
      <c r="E108" s="32"/>
      <c r="F108" s="74">
        <v>232</v>
      </c>
      <c r="G108" s="21">
        <v>0</v>
      </c>
      <c r="H108" s="98">
        <f>+F108+G108</f>
        <v>232</v>
      </c>
      <c r="I108" s="1"/>
      <c r="J108" s="1"/>
      <c r="K108" s="1"/>
    </row>
    <row r="109" spans="1:11" ht="12.75">
      <c r="A109" s="2"/>
      <c r="B109" s="1" t="s">
        <v>243</v>
      </c>
      <c r="C109" s="1"/>
      <c r="D109" s="32"/>
      <c r="E109" s="32"/>
      <c r="F109" s="96">
        <v>207</v>
      </c>
      <c r="G109" s="9"/>
      <c r="H109" s="92">
        <f>+F109+G109</f>
        <v>207</v>
      </c>
      <c r="I109" s="1"/>
      <c r="J109" s="1"/>
      <c r="K109" s="1"/>
    </row>
    <row r="110" spans="1:11" ht="12.75">
      <c r="A110" s="2"/>
      <c r="B110" s="1" t="s">
        <v>0</v>
      </c>
      <c r="C110" s="1"/>
      <c r="D110" s="32"/>
      <c r="E110" s="32"/>
      <c r="F110" s="97">
        <f>+F108+F109</f>
        <v>439</v>
      </c>
      <c r="G110" s="97">
        <f>+G108+G109</f>
        <v>0</v>
      </c>
      <c r="H110" s="94">
        <f>+H108+H109</f>
        <v>439</v>
      </c>
      <c r="I110" s="1"/>
      <c r="J110" s="1"/>
      <c r="K110" s="1"/>
    </row>
    <row r="111" spans="1:11" ht="12.75">
      <c r="A111" s="2"/>
      <c r="B111" s="1"/>
      <c r="C111" s="1"/>
      <c r="D111" s="32"/>
      <c r="E111" s="32"/>
      <c r="F111" s="38"/>
      <c r="G111" s="38"/>
      <c r="H111" s="38"/>
      <c r="I111" s="1"/>
      <c r="J111" s="1"/>
      <c r="K111" s="1"/>
    </row>
    <row r="112" spans="1:11" ht="13.5" thickBot="1">
      <c r="A112" s="2"/>
      <c r="B112" s="1" t="s">
        <v>134</v>
      </c>
      <c r="C112" s="1"/>
      <c r="D112" s="32"/>
      <c r="E112" s="32"/>
      <c r="F112" s="39">
        <f>+F105+F110</f>
        <v>10015</v>
      </c>
      <c r="G112" s="39">
        <f>+G105+G110</f>
        <v>0</v>
      </c>
      <c r="H112" s="39">
        <f>+H105+H110</f>
        <v>10015</v>
      </c>
      <c r="I112" s="1"/>
      <c r="J112" s="1"/>
      <c r="K112" s="1"/>
    </row>
    <row r="113" spans="1:11" ht="12.75">
      <c r="A113" s="2"/>
      <c r="B113" s="1"/>
      <c r="C113" s="1"/>
      <c r="F113" s="13"/>
      <c r="G113" s="1"/>
      <c r="H113" s="1"/>
      <c r="I113" s="1"/>
      <c r="J113" s="1"/>
      <c r="K113" s="1"/>
    </row>
    <row r="114" spans="1:11" ht="12.75">
      <c r="A114" s="2" t="s">
        <v>202</v>
      </c>
      <c r="B114" s="2" t="s">
        <v>136</v>
      </c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2"/>
      <c r="B115" s="1" t="s">
        <v>137</v>
      </c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2" t="s">
        <v>203</v>
      </c>
      <c r="B117" s="2" t="s">
        <v>138</v>
      </c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2"/>
      <c r="B118" s="40" t="s">
        <v>291</v>
      </c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2"/>
      <c r="B119" s="4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08" t="s">
        <v>340</v>
      </c>
      <c r="B120" s="1" t="s">
        <v>258</v>
      </c>
      <c r="C120" s="1"/>
      <c r="D120" s="1"/>
      <c r="E120" s="1"/>
      <c r="F120" s="1"/>
      <c r="G120" s="1"/>
      <c r="H120" s="1"/>
      <c r="I120" s="1"/>
      <c r="K120" s="1"/>
    </row>
    <row r="121" spans="1:11" ht="12.75">
      <c r="A121" s="2"/>
      <c r="B121" s="1" t="s">
        <v>259</v>
      </c>
      <c r="C121" s="1"/>
      <c r="D121" s="1"/>
      <c r="E121" s="1"/>
      <c r="F121" s="1"/>
      <c r="G121" s="1"/>
      <c r="H121" s="1"/>
      <c r="I121" s="1"/>
      <c r="K121" s="1"/>
    </row>
    <row r="122" spans="1:11" ht="12.75">
      <c r="A122" s="2"/>
      <c r="B122" s="1" t="s">
        <v>356</v>
      </c>
      <c r="C122" s="1"/>
      <c r="D122" s="1"/>
      <c r="E122" s="1"/>
      <c r="F122" s="1"/>
      <c r="G122" s="1"/>
      <c r="H122" s="1"/>
      <c r="I122" s="1"/>
      <c r="K122" s="1"/>
    </row>
    <row r="123" spans="1:11" ht="12.75">
      <c r="A123" s="2"/>
      <c r="B123" s="1" t="s">
        <v>357</v>
      </c>
      <c r="C123" s="1"/>
      <c r="D123" s="1"/>
      <c r="E123" s="1"/>
      <c r="F123" s="1"/>
      <c r="G123" s="1"/>
      <c r="H123" s="1"/>
      <c r="I123" s="1"/>
      <c r="K123" s="1"/>
    </row>
    <row r="124" spans="1:11" ht="12.75">
      <c r="A124" s="2"/>
      <c r="B124" s="1" t="s">
        <v>358</v>
      </c>
      <c r="C124" s="1"/>
      <c r="D124" s="1"/>
      <c r="E124" s="1"/>
      <c r="F124" s="1"/>
      <c r="G124" s="1"/>
      <c r="H124" s="1"/>
      <c r="I124" s="1"/>
      <c r="K124" s="1"/>
    </row>
    <row r="125" spans="1:11" ht="12.75">
      <c r="A125" s="2"/>
      <c r="B125" s="1"/>
      <c r="C125" s="1"/>
      <c r="D125" s="1"/>
      <c r="E125" s="1"/>
      <c r="F125" s="1"/>
      <c r="G125" s="1"/>
      <c r="H125" s="1"/>
      <c r="I125" s="1"/>
      <c r="K125" s="1"/>
    </row>
    <row r="126" spans="1:11" ht="12.75">
      <c r="A126" s="108" t="s">
        <v>341</v>
      </c>
      <c r="B126" s="1" t="s">
        <v>342</v>
      </c>
      <c r="C126" s="1"/>
      <c r="D126" s="1"/>
      <c r="E126" s="1"/>
      <c r="F126" s="1"/>
      <c r="G126" s="1"/>
      <c r="H126" s="1"/>
      <c r="I126" s="1"/>
      <c r="K126" s="1"/>
    </row>
    <row r="127" spans="1:11" ht="12.75">
      <c r="A127" s="2"/>
      <c r="B127" s="1" t="s">
        <v>347</v>
      </c>
      <c r="C127" s="1"/>
      <c r="D127" s="1"/>
      <c r="E127" s="1"/>
      <c r="F127" s="1"/>
      <c r="G127" s="1"/>
      <c r="H127" s="1"/>
      <c r="I127" s="1"/>
      <c r="K127" s="1"/>
    </row>
    <row r="128" spans="1:11" ht="12.75">
      <c r="A128" s="2"/>
      <c r="B128" s="1" t="s">
        <v>343</v>
      </c>
      <c r="C128" s="1"/>
      <c r="D128" s="1"/>
      <c r="E128" s="1"/>
      <c r="F128" s="1"/>
      <c r="G128" s="1"/>
      <c r="H128" s="1"/>
      <c r="I128" s="1"/>
      <c r="K128" s="1"/>
    </row>
    <row r="129" spans="1:11" ht="12.75">
      <c r="A129" s="2"/>
      <c r="B129" s="1" t="s">
        <v>348</v>
      </c>
      <c r="C129" s="1"/>
      <c r="D129" s="1"/>
      <c r="E129" s="1"/>
      <c r="F129" s="1"/>
      <c r="G129" s="1"/>
      <c r="H129" s="1"/>
      <c r="I129" s="1"/>
      <c r="K129" s="1"/>
    </row>
    <row r="130" spans="1:11" ht="12.75">
      <c r="A130" s="2"/>
      <c r="B130" s="1" t="s">
        <v>344</v>
      </c>
      <c r="C130" s="1"/>
      <c r="D130" s="1"/>
      <c r="E130" s="1"/>
      <c r="F130" s="1"/>
      <c r="G130" s="1"/>
      <c r="H130" s="1"/>
      <c r="I130" s="1"/>
      <c r="K130" s="1"/>
    </row>
    <row r="131" spans="1:11" ht="12.75">
      <c r="A131" s="2"/>
      <c r="B131" s="1" t="s">
        <v>349</v>
      </c>
      <c r="C131" s="1"/>
      <c r="D131" s="1"/>
      <c r="E131" s="1"/>
      <c r="F131" s="1"/>
      <c r="G131" s="1"/>
      <c r="H131" s="1"/>
      <c r="I131" s="1"/>
      <c r="K131" s="1"/>
    </row>
    <row r="132" spans="1:11" ht="12.75">
      <c r="A132" s="2"/>
      <c r="B132" s="1" t="s">
        <v>345</v>
      </c>
      <c r="C132" s="1"/>
      <c r="D132" s="1"/>
      <c r="E132" s="1"/>
      <c r="F132" s="1"/>
      <c r="G132" s="1"/>
      <c r="H132" s="1"/>
      <c r="I132" s="1"/>
      <c r="K132" s="1"/>
    </row>
    <row r="133" spans="1:11" ht="12.75">
      <c r="A133" s="2"/>
      <c r="B133" s="1" t="s">
        <v>346</v>
      </c>
      <c r="C133" s="1"/>
      <c r="D133" s="1"/>
      <c r="E133" s="1"/>
      <c r="F133" s="1"/>
      <c r="G133" s="1"/>
      <c r="H133" s="1"/>
      <c r="I133" s="1"/>
      <c r="K133" s="1"/>
    </row>
    <row r="134" spans="1:11" ht="12.75">
      <c r="A134" s="2"/>
      <c r="B134" s="42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2" t="s">
        <v>204</v>
      </c>
      <c r="B135" s="2" t="s">
        <v>140</v>
      </c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2"/>
      <c r="B136" s="2" t="s">
        <v>141</v>
      </c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2"/>
      <c r="B137" s="1"/>
      <c r="C137" s="1"/>
      <c r="D137" s="1"/>
      <c r="E137" s="1"/>
      <c r="F137" s="86" t="s">
        <v>4</v>
      </c>
      <c r="G137" s="84" t="s">
        <v>35</v>
      </c>
      <c r="H137" s="99"/>
      <c r="I137" s="6"/>
      <c r="J137" s="1"/>
      <c r="K137" s="1"/>
    </row>
    <row r="138" spans="1:11" ht="12.75">
      <c r="A138" s="2"/>
      <c r="B138" s="1"/>
      <c r="C138" s="1"/>
      <c r="D138" s="1"/>
      <c r="E138" s="1"/>
      <c r="F138" s="88" t="s">
        <v>3</v>
      </c>
      <c r="G138" s="85" t="s">
        <v>3</v>
      </c>
      <c r="H138" s="90" t="s">
        <v>142</v>
      </c>
      <c r="I138" s="58"/>
      <c r="J138" s="1"/>
      <c r="K138" s="1"/>
    </row>
    <row r="139" spans="1:11" ht="12.75">
      <c r="A139" s="2"/>
      <c r="B139" s="1"/>
      <c r="C139" s="1"/>
      <c r="D139" s="1"/>
      <c r="E139" s="1"/>
      <c r="F139" s="100">
        <v>38533</v>
      </c>
      <c r="G139" s="106">
        <v>38442</v>
      </c>
      <c r="H139" s="90" t="s">
        <v>143</v>
      </c>
      <c r="I139" s="58"/>
      <c r="J139" s="1"/>
      <c r="K139" s="1"/>
    </row>
    <row r="140" spans="1:11" ht="12.75">
      <c r="A140" s="2"/>
      <c r="B140" s="1"/>
      <c r="C140" s="1"/>
      <c r="D140" s="1"/>
      <c r="E140" s="1"/>
      <c r="F140" s="72" t="s">
        <v>6</v>
      </c>
      <c r="G140" s="76" t="s">
        <v>6</v>
      </c>
      <c r="H140" s="73" t="s">
        <v>6</v>
      </c>
      <c r="I140" s="101" t="s">
        <v>144</v>
      </c>
      <c r="J140" s="1"/>
      <c r="K140" s="1"/>
    </row>
    <row r="141" spans="1:11" ht="12.75">
      <c r="A141" s="2"/>
      <c r="B141" s="51" t="s">
        <v>161</v>
      </c>
      <c r="C141" s="1"/>
      <c r="D141" s="1"/>
      <c r="E141" s="1"/>
      <c r="F141" s="84"/>
      <c r="G141" s="84"/>
      <c r="H141" s="32"/>
      <c r="I141" s="84"/>
      <c r="J141" s="1"/>
      <c r="K141" s="1"/>
    </row>
    <row r="142" spans="1:11" ht="12.75">
      <c r="A142" s="2"/>
      <c r="B142" s="1" t="s">
        <v>163</v>
      </c>
      <c r="C142" s="1"/>
      <c r="D142" s="1"/>
      <c r="E142" s="1"/>
      <c r="F142" s="8">
        <v>11331</v>
      </c>
      <c r="G142" s="8">
        <v>9380</v>
      </c>
      <c r="H142" s="10">
        <f>+F142-G142</f>
        <v>1951</v>
      </c>
      <c r="I142" s="8">
        <f>+H142/G142*100</f>
        <v>20.79957356076759</v>
      </c>
      <c r="J142" s="1"/>
      <c r="K142" s="1"/>
    </row>
    <row r="143" spans="1:11" ht="12.75">
      <c r="A143" s="2"/>
      <c r="B143" s="1" t="s">
        <v>162</v>
      </c>
      <c r="C143" s="1"/>
      <c r="D143" s="1"/>
      <c r="E143" s="1"/>
      <c r="F143" s="8">
        <v>9903</v>
      </c>
      <c r="G143" s="8">
        <v>7899</v>
      </c>
      <c r="H143" s="10">
        <f>+F143-G143</f>
        <v>2004</v>
      </c>
      <c r="I143" s="8">
        <f>+H143/G143*100</f>
        <v>25.370300037979494</v>
      </c>
      <c r="J143" s="1"/>
      <c r="K143" s="1"/>
    </row>
    <row r="144" spans="1:11" ht="12.75">
      <c r="A144" s="2"/>
      <c r="B144" s="1" t="s">
        <v>155</v>
      </c>
      <c r="C144" s="1"/>
      <c r="D144" s="1"/>
      <c r="E144" s="1"/>
      <c r="F144" s="8">
        <v>3013</v>
      </c>
      <c r="G144" s="8">
        <v>3766</v>
      </c>
      <c r="H144" s="10">
        <f>+F144-G144</f>
        <v>-753</v>
      </c>
      <c r="I144" s="8">
        <f>+H144/G144*100</f>
        <v>-19.994689325544343</v>
      </c>
      <c r="J144" s="1"/>
      <c r="K144" s="1"/>
    </row>
    <row r="145" spans="1:11" ht="12.75">
      <c r="A145" s="2"/>
      <c r="B145" s="1" t="s">
        <v>0</v>
      </c>
      <c r="C145" s="1"/>
      <c r="D145" s="1"/>
      <c r="E145" s="1"/>
      <c r="F145" s="22">
        <f>SUM(F142:F144)</f>
        <v>24247</v>
      </c>
      <c r="G145" s="22">
        <f>SUM(G142:G144)</f>
        <v>21045</v>
      </c>
      <c r="H145" s="44">
        <f>SUM(H142:H144)</f>
        <v>3202</v>
      </c>
      <c r="I145" s="102">
        <f>+H145/G145*100</f>
        <v>15.215015443098123</v>
      </c>
      <c r="J145" s="1"/>
      <c r="K145" s="1"/>
    </row>
    <row r="146" spans="1:11" ht="12.75">
      <c r="A146" s="2"/>
      <c r="B146" s="1"/>
      <c r="C146" s="1"/>
      <c r="D146" s="1"/>
      <c r="E146" s="1"/>
      <c r="H146" s="13"/>
      <c r="I146" s="13"/>
      <c r="J146" s="1"/>
      <c r="K146" s="1"/>
    </row>
    <row r="147" spans="1:11" ht="12.75">
      <c r="A147" s="2"/>
      <c r="B147" s="51" t="s">
        <v>224</v>
      </c>
      <c r="C147" s="1"/>
      <c r="D147" s="1"/>
      <c r="E147" s="1"/>
      <c r="H147" s="13"/>
      <c r="I147" s="13"/>
      <c r="J147" s="1"/>
      <c r="K147" s="1"/>
    </row>
    <row r="148" spans="1:11" ht="12.75">
      <c r="A148" s="2"/>
      <c r="B148" s="1" t="s">
        <v>163</v>
      </c>
      <c r="C148" s="1"/>
      <c r="D148" s="1"/>
      <c r="E148" s="1"/>
      <c r="F148" s="80">
        <v>734</v>
      </c>
      <c r="G148" s="21">
        <v>250</v>
      </c>
      <c r="H148" s="21">
        <f>+F148-G148</f>
        <v>484</v>
      </c>
      <c r="I148" s="81">
        <f>+H148/G148*100</f>
        <v>193.6</v>
      </c>
      <c r="J148" s="1"/>
      <c r="K148" s="1"/>
    </row>
    <row r="149" spans="1:11" ht="12.75">
      <c r="A149" s="2"/>
      <c r="B149" s="1" t="s">
        <v>162</v>
      </c>
      <c r="C149" s="1"/>
      <c r="D149" s="1"/>
      <c r="E149" s="1"/>
      <c r="F149" s="77">
        <v>1980</v>
      </c>
      <c r="G149" s="8">
        <v>1708</v>
      </c>
      <c r="H149" s="8">
        <f>+F149-G149</f>
        <v>272</v>
      </c>
      <c r="I149" s="27">
        <f>+H149/G149*100</f>
        <v>15.92505854800937</v>
      </c>
      <c r="J149" s="1"/>
      <c r="K149" s="1"/>
    </row>
    <row r="150" spans="1:11" ht="12.75">
      <c r="A150" s="2"/>
      <c r="B150" s="1" t="s">
        <v>155</v>
      </c>
      <c r="C150" s="1"/>
      <c r="D150" s="1"/>
      <c r="E150" s="1"/>
      <c r="F150" s="77">
        <v>263</v>
      </c>
      <c r="G150" s="8">
        <v>332</v>
      </c>
      <c r="H150" s="8">
        <f>+F150-G150</f>
        <v>-69</v>
      </c>
      <c r="I150" s="27">
        <f>+H150/G150*100</f>
        <v>-20.783132530120483</v>
      </c>
      <c r="J150" s="1"/>
      <c r="K150" s="1"/>
    </row>
    <row r="151" spans="1:11" ht="12.75">
      <c r="A151" s="2"/>
      <c r="B151" s="1" t="s">
        <v>164</v>
      </c>
      <c r="C151" s="1"/>
      <c r="D151" s="1"/>
      <c r="E151" s="1"/>
      <c r="F151" s="77">
        <v>-1658</v>
      </c>
      <c r="G151" s="8">
        <v>-1490</v>
      </c>
      <c r="H151" s="8">
        <f>+F151-G151</f>
        <v>-168</v>
      </c>
      <c r="I151" s="27">
        <f>+H151/G151*100</f>
        <v>11.275167785234899</v>
      </c>
      <c r="J151" s="1"/>
      <c r="K151" s="1"/>
    </row>
    <row r="152" spans="1:11" ht="12.75">
      <c r="A152" s="2"/>
      <c r="B152" s="1"/>
      <c r="C152" s="1"/>
      <c r="D152" s="1"/>
      <c r="E152" s="1"/>
      <c r="F152" s="103">
        <f>SUM(F148:F151)</f>
        <v>1319</v>
      </c>
      <c r="G152" s="22">
        <f>SUM(G148:G151)</f>
        <v>800</v>
      </c>
      <c r="H152" s="22">
        <f>SUM(H148:H151)</f>
        <v>519</v>
      </c>
      <c r="I152" s="104">
        <f>+H152/G152*100</f>
        <v>64.875</v>
      </c>
      <c r="J152" s="1"/>
      <c r="K152" s="1"/>
    </row>
    <row r="153" spans="1:11" ht="12.7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2"/>
      <c r="B154" s="1" t="s">
        <v>299</v>
      </c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2"/>
      <c r="B155" s="1" t="s">
        <v>300</v>
      </c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2"/>
      <c r="B157" s="1" t="s">
        <v>338</v>
      </c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2"/>
      <c r="B158" s="1" t="s">
        <v>353</v>
      </c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2"/>
      <c r="B159" s="1" t="s">
        <v>351</v>
      </c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2"/>
      <c r="B160" s="1" t="s">
        <v>352</v>
      </c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2"/>
      <c r="B161" s="1" t="s">
        <v>354</v>
      </c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2"/>
      <c r="B162" s="1" t="s">
        <v>0</v>
      </c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46" t="s">
        <v>205</v>
      </c>
      <c r="B163" s="46" t="s">
        <v>145</v>
      </c>
      <c r="C163" s="1"/>
      <c r="D163" s="1"/>
      <c r="E163" s="1"/>
      <c r="F163" s="84" t="s">
        <v>222</v>
      </c>
      <c r="G163" s="84" t="s">
        <v>222</v>
      </c>
      <c r="H163" s="105"/>
      <c r="I163" s="6"/>
      <c r="J163" s="45"/>
      <c r="K163" s="45"/>
    </row>
    <row r="164" spans="1:11" ht="12.75">
      <c r="A164" s="46"/>
      <c r="B164" s="1"/>
      <c r="C164" s="1"/>
      <c r="D164" s="1"/>
      <c r="E164" s="1"/>
      <c r="F164" s="85" t="s">
        <v>249</v>
      </c>
      <c r="G164" s="85" t="s">
        <v>249</v>
      </c>
      <c r="H164" s="89" t="s">
        <v>142</v>
      </c>
      <c r="I164" s="58"/>
      <c r="J164" s="45"/>
      <c r="K164" s="45"/>
    </row>
    <row r="165" spans="1:11" ht="12.75">
      <c r="A165" s="46"/>
      <c r="B165" s="1"/>
      <c r="C165" s="1"/>
      <c r="D165" s="1"/>
      <c r="E165" s="1"/>
      <c r="F165" s="106">
        <v>38533</v>
      </c>
      <c r="G165" s="106">
        <v>38168</v>
      </c>
      <c r="H165" s="89" t="s">
        <v>143</v>
      </c>
      <c r="I165" s="58"/>
      <c r="J165" s="45"/>
      <c r="K165" s="45"/>
    </row>
    <row r="166" spans="1:11" ht="12.75">
      <c r="A166" s="46"/>
      <c r="B166" s="1"/>
      <c r="C166" s="1"/>
      <c r="D166" s="1"/>
      <c r="E166" s="1"/>
      <c r="F166" s="76" t="s">
        <v>6</v>
      </c>
      <c r="G166" s="76" t="s">
        <v>6</v>
      </c>
      <c r="H166" s="33" t="s">
        <v>6</v>
      </c>
      <c r="I166" s="101" t="s">
        <v>144</v>
      </c>
      <c r="J166" s="45"/>
      <c r="K166" s="45"/>
    </row>
    <row r="167" spans="1:11" ht="12.75">
      <c r="A167" s="46"/>
      <c r="B167" s="51" t="s">
        <v>161</v>
      </c>
      <c r="C167" s="1"/>
      <c r="D167" s="1"/>
      <c r="E167" s="1"/>
      <c r="F167" s="85"/>
      <c r="G167" s="85"/>
      <c r="H167" s="32"/>
      <c r="I167" s="85"/>
      <c r="J167" s="45"/>
      <c r="K167" s="45"/>
    </row>
    <row r="168" spans="1:11" ht="12.75">
      <c r="A168" s="46"/>
      <c r="B168" s="1" t="s">
        <v>163</v>
      </c>
      <c r="C168" s="1"/>
      <c r="D168" s="1"/>
      <c r="E168" s="1"/>
      <c r="F168" s="8">
        <v>20711</v>
      </c>
      <c r="G168" s="8">
        <v>15462</v>
      </c>
      <c r="H168" s="10">
        <f>+F168-G168</f>
        <v>5249</v>
      </c>
      <c r="I168" s="8">
        <f>+H168/G168*100</f>
        <v>33.94774285344716</v>
      </c>
      <c r="J168" s="45"/>
      <c r="K168" s="45"/>
    </row>
    <row r="169" spans="1:11" ht="12.75">
      <c r="A169" s="46"/>
      <c r="B169" s="1" t="s">
        <v>162</v>
      </c>
      <c r="C169" s="1"/>
      <c r="D169" s="1"/>
      <c r="E169" s="1"/>
      <c r="F169" s="8">
        <v>17802</v>
      </c>
      <c r="G169" s="8">
        <v>12869</v>
      </c>
      <c r="H169" s="10">
        <f>+F169-G169</f>
        <v>4933</v>
      </c>
      <c r="I169" s="8">
        <f>+H169/G169*100</f>
        <v>38.33242676198616</v>
      </c>
      <c r="J169" s="45"/>
      <c r="K169" s="45"/>
    </row>
    <row r="170" spans="1:11" ht="12.75">
      <c r="A170" s="46"/>
      <c r="B170" s="1" t="s">
        <v>155</v>
      </c>
      <c r="C170" s="1"/>
      <c r="D170" s="1"/>
      <c r="E170" s="1"/>
      <c r="F170" s="8">
        <v>6779</v>
      </c>
      <c r="G170" s="8">
        <v>11451</v>
      </c>
      <c r="H170" s="10">
        <f>+F170-G170</f>
        <v>-4672</v>
      </c>
      <c r="I170" s="8">
        <f>+H170/G170*100</f>
        <v>-40.799930137105925</v>
      </c>
      <c r="J170" s="45"/>
      <c r="K170" s="45"/>
    </row>
    <row r="171" spans="1:11" ht="12.75">
      <c r="A171" s="46"/>
      <c r="B171" s="1" t="s">
        <v>0</v>
      </c>
      <c r="C171" s="1"/>
      <c r="D171" s="1"/>
      <c r="E171" s="1"/>
      <c r="F171" s="22">
        <f>SUM(F168:F170)</f>
        <v>45292</v>
      </c>
      <c r="G171" s="22">
        <f>SUM(G168:G170)</f>
        <v>39782</v>
      </c>
      <c r="H171" s="44">
        <f>SUM(H168:H170)</f>
        <v>5510</v>
      </c>
      <c r="I171" s="22">
        <f>+H171/G171*100</f>
        <v>13.850485144034991</v>
      </c>
      <c r="J171" s="45"/>
      <c r="K171" s="45"/>
    </row>
    <row r="172" spans="1:11" ht="12.75">
      <c r="A172" s="46"/>
      <c r="B172" s="1"/>
      <c r="C172" s="1"/>
      <c r="D172" s="1"/>
      <c r="E172" s="1"/>
      <c r="H172" s="13"/>
      <c r="I172" s="13"/>
      <c r="J172" s="45"/>
      <c r="K172" s="45"/>
    </row>
    <row r="173" spans="1:11" ht="12.75">
      <c r="A173" s="46"/>
      <c r="B173" s="51" t="s">
        <v>224</v>
      </c>
      <c r="C173" s="1"/>
      <c r="D173" s="1"/>
      <c r="E173" s="1"/>
      <c r="H173" s="13"/>
      <c r="I173" s="13"/>
      <c r="J173" s="45"/>
      <c r="K173" s="45"/>
    </row>
    <row r="174" spans="1:11" ht="12.75">
      <c r="A174" s="46"/>
      <c r="B174" s="1" t="s">
        <v>163</v>
      </c>
      <c r="C174" s="1"/>
      <c r="D174" s="1"/>
      <c r="E174" s="1"/>
      <c r="F174" s="21">
        <v>984</v>
      </c>
      <c r="G174" s="80">
        <v>19665</v>
      </c>
      <c r="H174" s="21">
        <f>+F174-G174</f>
        <v>-18681</v>
      </c>
      <c r="I174" s="81">
        <f>+H174/G174*100</f>
        <v>-94.99618611746759</v>
      </c>
      <c r="J174" s="45"/>
      <c r="K174" s="45"/>
    </row>
    <row r="175" spans="1:11" ht="12.75">
      <c r="A175" s="46"/>
      <c r="B175" s="1" t="s">
        <v>162</v>
      </c>
      <c r="C175" s="1"/>
      <c r="D175" s="1"/>
      <c r="E175" s="1"/>
      <c r="F175" s="8">
        <v>3688</v>
      </c>
      <c r="G175" s="77">
        <v>20974</v>
      </c>
      <c r="H175" s="8">
        <f>+F175-G175</f>
        <v>-17286</v>
      </c>
      <c r="I175" s="27">
        <f>+H175/G175*100</f>
        <v>-82.41632497377705</v>
      </c>
      <c r="J175" s="45"/>
      <c r="K175" s="45"/>
    </row>
    <row r="176" spans="1:11" ht="12.75">
      <c r="A176" s="46"/>
      <c r="B176" s="1" t="s">
        <v>155</v>
      </c>
      <c r="C176" s="1"/>
      <c r="D176" s="1"/>
      <c r="E176" s="1"/>
      <c r="F176" s="8">
        <v>595</v>
      </c>
      <c r="G176" s="77">
        <v>578</v>
      </c>
      <c r="H176" s="8">
        <f>+F176-G176</f>
        <v>17</v>
      </c>
      <c r="I176" s="27">
        <f>+H176/G176*100</f>
        <v>2.941176470588235</v>
      </c>
      <c r="J176" s="45"/>
      <c r="K176" s="45"/>
    </row>
    <row r="177" spans="1:11" ht="12.75">
      <c r="A177" s="46"/>
      <c r="B177" s="1" t="s">
        <v>164</v>
      </c>
      <c r="C177" s="1"/>
      <c r="D177" s="1"/>
      <c r="E177" s="1"/>
      <c r="F177" s="8">
        <v>-3148</v>
      </c>
      <c r="G177" s="77">
        <v>2902</v>
      </c>
      <c r="H177" s="8">
        <f>+F177-G177</f>
        <v>-6050</v>
      </c>
      <c r="I177" s="27">
        <f>+H177/G177*100</f>
        <v>-208.47691247415577</v>
      </c>
      <c r="J177" s="45"/>
      <c r="K177" s="45"/>
    </row>
    <row r="178" spans="1:11" ht="12.75">
      <c r="A178" s="46"/>
      <c r="B178" s="1"/>
      <c r="C178" s="1"/>
      <c r="D178" s="1"/>
      <c r="E178" s="1"/>
      <c r="F178" s="22">
        <f>SUM(F174:F177)</f>
        <v>2119</v>
      </c>
      <c r="G178" s="103">
        <f>SUM(G174:G177)</f>
        <v>44119</v>
      </c>
      <c r="H178" s="22">
        <f>SUM(H174:H177)</f>
        <v>-42000</v>
      </c>
      <c r="I178" s="104">
        <f>+H178/G178*100</f>
        <v>-95.1970806228609</v>
      </c>
      <c r="J178" s="45"/>
      <c r="K178" s="45"/>
    </row>
    <row r="179" spans="1:11" ht="12.75">
      <c r="A179" s="46"/>
      <c r="B179" s="46"/>
      <c r="C179" s="45"/>
      <c r="D179" s="45"/>
      <c r="E179" s="45"/>
      <c r="F179" s="45"/>
      <c r="G179" s="45"/>
      <c r="H179" s="45"/>
      <c r="I179" s="45"/>
      <c r="J179" s="45"/>
      <c r="K179" s="45"/>
    </row>
    <row r="180" spans="1:11" ht="12.75">
      <c r="A180" s="46"/>
      <c r="B180" s="46"/>
      <c r="C180" s="45"/>
      <c r="D180" s="45"/>
      <c r="E180" s="45"/>
      <c r="F180" s="45"/>
      <c r="G180" s="45"/>
      <c r="H180" s="45"/>
      <c r="I180" s="45"/>
      <c r="J180" s="45"/>
      <c r="K180" s="45"/>
    </row>
    <row r="181" spans="1:11" ht="12.75">
      <c r="A181" s="46"/>
      <c r="B181" s="45" t="s">
        <v>325</v>
      </c>
      <c r="C181" s="45"/>
      <c r="D181" s="45"/>
      <c r="E181" s="45"/>
      <c r="F181" s="45"/>
      <c r="G181" s="45"/>
      <c r="H181" s="45"/>
      <c r="I181" s="45"/>
      <c r="J181" s="45"/>
      <c r="K181" s="45"/>
    </row>
    <row r="182" spans="1:11" ht="12.75">
      <c r="A182" s="46"/>
      <c r="B182" s="45" t="s">
        <v>301</v>
      </c>
      <c r="C182" s="45"/>
      <c r="D182" s="45"/>
      <c r="E182" s="45"/>
      <c r="F182" s="45"/>
      <c r="G182" s="45"/>
      <c r="H182" s="45"/>
      <c r="I182" s="45"/>
      <c r="J182" s="45"/>
      <c r="K182" s="45"/>
    </row>
    <row r="183" spans="1:11" ht="12.75">
      <c r="A183" s="46"/>
      <c r="B183" s="45" t="s">
        <v>264</v>
      </c>
      <c r="C183" s="45"/>
      <c r="D183" s="45"/>
      <c r="E183" s="45"/>
      <c r="F183" s="45"/>
      <c r="G183" s="45"/>
      <c r="H183" s="45"/>
      <c r="I183" s="45"/>
      <c r="J183" s="45"/>
      <c r="K183" s="45"/>
    </row>
    <row r="184" spans="1:11" ht="12.75">
      <c r="A184" s="46"/>
      <c r="B184" s="46"/>
      <c r="C184" s="45"/>
      <c r="D184" s="45"/>
      <c r="E184" s="45"/>
      <c r="F184" s="45"/>
      <c r="G184" s="45"/>
      <c r="H184" s="45"/>
      <c r="I184" s="45"/>
      <c r="J184" s="45"/>
      <c r="K184" s="45"/>
    </row>
    <row r="185" spans="1:11" ht="12.75">
      <c r="A185" s="46"/>
      <c r="B185" s="45" t="s">
        <v>339</v>
      </c>
      <c r="C185" s="45"/>
      <c r="D185" s="45"/>
      <c r="E185" s="45"/>
      <c r="F185" s="45"/>
      <c r="G185" s="45"/>
      <c r="H185" s="45"/>
      <c r="I185" s="45"/>
      <c r="J185" s="45"/>
      <c r="K185" s="45"/>
    </row>
    <row r="186" spans="1:11" ht="12.75">
      <c r="A186" s="46"/>
      <c r="B186" s="45" t="s">
        <v>326</v>
      </c>
      <c r="C186" s="45"/>
      <c r="D186" s="45"/>
      <c r="E186" s="45"/>
      <c r="F186" s="45"/>
      <c r="G186" s="45"/>
      <c r="H186" s="45"/>
      <c r="I186" s="45"/>
      <c r="J186" s="45"/>
      <c r="K186" s="45"/>
    </row>
    <row r="187" spans="1:11" ht="12.75">
      <c r="A187" s="46"/>
      <c r="B187" s="45" t="s">
        <v>350</v>
      </c>
      <c r="C187" s="45"/>
      <c r="D187" s="45"/>
      <c r="E187" s="45"/>
      <c r="F187" s="45"/>
      <c r="G187" s="45"/>
      <c r="H187" s="45"/>
      <c r="I187" s="45"/>
      <c r="J187" s="45"/>
      <c r="K187" s="45"/>
    </row>
    <row r="188" spans="1:11" ht="12.75">
      <c r="A188" s="46"/>
      <c r="B188" s="45" t="s">
        <v>302</v>
      </c>
      <c r="C188" s="45"/>
      <c r="D188" s="45"/>
      <c r="E188" s="45"/>
      <c r="F188" s="45"/>
      <c r="G188" s="45"/>
      <c r="H188" s="45"/>
      <c r="I188" s="45"/>
      <c r="J188" s="45"/>
      <c r="K188" s="45"/>
    </row>
    <row r="189" spans="1:11" ht="12.75">
      <c r="A189" s="46"/>
      <c r="B189" s="45" t="s">
        <v>328</v>
      </c>
      <c r="C189" s="45"/>
      <c r="D189" s="45"/>
      <c r="E189" s="45"/>
      <c r="F189" s="45"/>
      <c r="G189" s="45"/>
      <c r="H189" s="45"/>
      <c r="I189" s="45"/>
      <c r="J189" s="45"/>
      <c r="K189" s="45"/>
    </row>
    <row r="190" spans="1:11" ht="12.75">
      <c r="A190" s="46"/>
      <c r="B190" s="45" t="s">
        <v>327</v>
      </c>
      <c r="C190" s="45"/>
      <c r="D190" s="45"/>
      <c r="E190" s="45"/>
      <c r="F190" s="45"/>
      <c r="G190" s="45"/>
      <c r="H190" s="45"/>
      <c r="I190" s="45"/>
      <c r="J190" s="45"/>
      <c r="K190" s="45"/>
    </row>
    <row r="191" spans="1:11" ht="12.75">
      <c r="A191" s="46"/>
      <c r="B191" s="45" t="s">
        <v>0</v>
      </c>
      <c r="C191" s="45"/>
      <c r="D191" s="45"/>
      <c r="E191" s="45"/>
      <c r="F191" s="45"/>
      <c r="G191" s="45"/>
      <c r="H191" s="45"/>
      <c r="I191" s="45"/>
      <c r="J191" s="45"/>
      <c r="K191" s="45"/>
    </row>
    <row r="192" spans="1:11" ht="12.75">
      <c r="A192" s="2" t="s">
        <v>206</v>
      </c>
      <c r="B192" s="2" t="s">
        <v>149</v>
      </c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2"/>
      <c r="B193" s="1" t="s">
        <v>260</v>
      </c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2"/>
      <c r="B194" s="1" t="s">
        <v>270</v>
      </c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2"/>
      <c r="B195" s="1" t="s">
        <v>269</v>
      </c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2" t="s">
        <v>207</v>
      </c>
      <c r="B197" s="2" t="s">
        <v>150</v>
      </c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2"/>
      <c r="B198" s="1" t="s">
        <v>250</v>
      </c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2" t="s">
        <v>208</v>
      </c>
      <c r="B200" s="2" t="s">
        <v>151</v>
      </c>
      <c r="I200" s="1"/>
      <c r="J200" s="1"/>
      <c r="K200" s="1"/>
    </row>
    <row r="201" spans="1:11" ht="12.75">
      <c r="A201" s="1"/>
      <c r="B201" s="1" t="s">
        <v>292</v>
      </c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2" t="s">
        <v>209</v>
      </c>
      <c r="B203" s="2" t="s">
        <v>211</v>
      </c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C204" s="14"/>
      <c r="D204" s="14"/>
      <c r="E204" s="14"/>
      <c r="F204" s="52" t="s">
        <v>42</v>
      </c>
      <c r="G204" s="53"/>
      <c r="H204" s="52" t="s">
        <v>293</v>
      </c>
      <c r="I204" s="53"/>
      <c r="K204" s="1"/>
    </row>
    <row r="205" spans="1:11" ht="12.75">
      <c r="A205" s="1"/>
      <c r="B205" s="14"/>
      <c r="C205" s="14"/>
      <c r="D205" s="14"/>
      <c r="E205" s="14"/>
      <c r="F205" s="64" t="s">
        <v>3</v>
      </c>
      <c r="G205" s="65" t="s">
        <v>3</v>
      </c>
      <c r="H205" s="64" t="s">
        <v>294</v>
      </c>
      <c r="I205" s="64" t="s">
        <v>294</v>
      </c>
      <c r="K205" s="1"/>
    </row>
    <row r="206" spans="1:11" ht="12.75">
      <c r="A206" s="1"/>
      <c r="B206" s="51" t="s">
        <v>239</v>
      </c>
      <c r="C206" s="56"/>
      <c r="D206" s="56"/>
      <c r="E206" s="14"/>
      <c r="F206" s="55" t="s">
        <v>173</v>
      </c>
      <c r="G206" s="54" t="s">
        <v>173</v>
      </c>
      <c r="H206" s="55" t="s">
        <v>173</v>
      </c>
      <c r="I206" s="54" t="s">
        <v>173</v>
      </c>
      <c r="K206" s="1"/>
    </row>
    <row r="207" spans="1:11" ht="12.75">
      <c r="A207" s="1"/>
      <c r="B207" s="14"/>
      <c r="C207" s="14"/>
      <c r="D207" s="14"/>
      <c r="E207" s="14"/>
      <c r="F207" s="66">
        <v>38533</v>
      </c>
      <c r="G207" s="67">
        <v>38168</v>
      </c>
      <c r="H207" s="66">
        <v>38533</v>
      </c>
      <c r="I207" s="67">
        <v>38168</v>
      </c>
      <c r="K207" s="1"/>
    </row>
    <row r="208" spans="1:11" ht="12.75">
      <c r="A208" s="1"/>
      <c r="B208" s="57" t="s">
        <v>210</v>
      </c>
      <c r="C208" s="14"/>
      <c r="D208" s="14"/>
      <c r="E208" s="14"/>
      <c r="F208" s="58"/>
      <c r="G208" s="58"/>
      <c r="H208" s="58"/>
      <c r="I208" s="58"/>
      <c r="K208" s="1"/>
    </row>
    <row r="209" spans="1:11" ht="12.75">
      <c r="A209" s="1"/>
      <c r="B209" s="14" t="s">
        <v>311</v>
      </c>
      <c r="C209" s="14"/>
      <c r="D209" s="14"/>
      <c r="E209" s="14"/>
      <c r="F209" s="9">
        <v>1223</v>
      </c>
      <c r="G209" s="9">
        <v>39426</v>
      </c>
      <c r="H209" s="9">
        <v>1260</v>
      </c>
      <c r="I209" s="9">
        <v>37129</v>
      </c>
      <c r="J209" s="109" t="s">
        <v>0</v>
      </c>
      <c r="K209" s="1"/>
    </row>
    <row r="210" spans="1:11" ht="12.75">
      <c r="A210" s="1"/>
      <c r="B210" s="14"/>
      <c r="C210" s="14"/>
      <c r="D210" s="14"/>
      <c r="E210" s="14"/>
      <c r="F210" s="58"/>
      <c r="G210" s="58"/>
      <c r="H210" s="58"/>
      <c r="I210" s="58"/>
      <c r="K210" s="1"/>
    </row>
    <row r="211" spans="1:11" ht="12.75">
      <c r="A211" s="1"/>
      <c r="B211" s="57" t="s">
        <v>212</v>
      </c>
      <c r="C211" s="14"/>
      <c r="D211" s="14"/>
      <c r="E211" s="14"/>
      <c r="F211" s="58"/>
      <c r="G211" s="58"/>
      <c r="H211" s="58"/>
      <c r="I211" s="58"/>
      <c r="K211" s="1"/>
    </row>
    <row r="212" spans="1:11" ht="12.75">
      <c r="A212" s="1"/>
      <c r="B212" s="14" t="s">
        <v>295</v>
      </c>
      <c r="C212" s="14"/>
      <c r="D212" s="14"/>
      <c r="E212" s="14"/>
      <c r="F212" s="59"/>
      <c r="G212" s="59"/>
      <c r="H212" s="59"/>
      <c r="I212" s="59"/>
      <c r="K212" s="1"/>
    </row>
    <row r="213" spans="1:11" ht="12.75">
      <c r="A213" s="1"/>
      <c r="B213" s="14" t="s">
        <v>296</v>
      </c>
      <c r="C213" s="14"/>
      <c r="D213" s="14"/>
      <c r="E213" s="14"/>
      <c r="F213" s="9">
        <v>50953</v>
      </c>
      <c r="G213" s="9">
        <v>44520</v>
      </c>
      <c r="H213" s="9">
        <v>50937</v>
      </c>
      <c r="I213" s="9">
        <v>44520</v>
      </c>
      <c r="K213" s="1"/>
    </row>
    <row r="214" spans="1:11" ht="12.75">
      <c r="A214" s="1"/>
      <c r="B214" s="14"/>
      <c r="C214" s="14"/>
      <c r="D214" s="14"/>
      <c r="E214" s="14"/>
      <c r="F214" s="58"/>
      <c r="G214" s="58"/>
      <c r="H214" s="58"/>
      <c r="I214" s="58"/>
      <c r="K214" s="1"/>
    </row>
    <row r="215" spans="1:11" ht="13.5" thickBot="1">
      <c r="A215" s="1"/>
      <c r="B215" s="57" t="s">
        <v>251</v>
      </c>
      <c r="C215" s="14"/>
      <c r="D215" s="14"/>
      <c r="E215" s="14"/>
      <c r="F215" s="60">
        <f>+F209/F213*100</f>
        <v>2.4002512119011636</v>
      </c>
      <c r="G215" s="60">
        <f>+G209/G213*100</f>
        <v>88.55795148247978</v>
      </c>
      <c r="H215" s="60">
        <f>+H209/H213*100</f>
        <v>2.4736439130690853</v>
      </c>
      <c r="I215" s="60">
        <f>+I209/I213*100</f>
        <v>83.3984725965858</v>
      </c>
      <c r="K215" s="1"/>
    </row>
    <row r="216" spans="1:11" ht="12.75">
      <c r="A216" s="1"/>
      <c r="B216" s="57"/>
      <c r="C216" s="14"/>
      <c r="D216" s="14"/>
      <c r="E216" s="14"/>
      <c r="F216" s="61"/>
      <c r="G216" s="61"/>
      <c r="H216" s="61"/>
      <c r="I216" s="61"/>
      <c r="K216" s="1"/>
    </row>
    <row r="217" spans="1:11" ht="12.75">
      <c r="A217" s="1"/>
      <c r="B217" s="57"/>
      <c r="C217" s="14"/>
      <c r="D217" s="14"/>
      <c r="E217" s="14"/>
      <c r="G217" s="61"/>
      <c r="H217" s="61"/>
      <c r="J217" s="1"/>
      <c r="K217" s="1"/>
    </row>
    <row r="218" spans="1:11" ht="12.75">
      <c r="A218" s="1"/>
      <c r="B218" s="57"/>
      <c r="C218" s="14"/>
      <c r="D218" s="14"/>
      <c r="E218" s="14"/>
      <c r="F218" s="52" t="s">
        <v>42</v>
      </c>
      <c r="G218" s="53"/>
      <c r="H218" s="52" t="s">
        <v>293</v>
      </c>
      <c r="I218" s="53"/>
      <c r="J218" s="1"/>
      <c r="K218" s="1"/>
    </row>
    <row r="219" spans="1:11" ht="12.75">
      <c r="A219" s="1"/>
      <c r="B219" s="57"/>
      <c r="C219" s="14"/>
      <c r="D219" s="14"/>
      <c r="E219" s="14"/>
      <c r="F219" s="64" t="s">
        <v>3</v>
      </c>
      <c r="G219" s="65" t="s">
        <v>3</v>
      </c>
      <c r="H219" s="64" t="s">
        <v>294</v>
      </c>
      <c r="I219" s="64" t="s">
        <v>294</v>
      </c>
      <c r="J219" s="1"/>
      <c r="K219" s="1"/>
    </row>
    <row r="220" spans="1:11" ht="12.75">
      <c r="A220" s="1"/>
      <c r="B220" s="51" t="s">
        <v>240</v>
      </c>
      <c r="C220" s="1"/>
      <c r="D220" s="1"/>
      <c r="E220" s="1"/>
      <c r="F220" s="55" t="s">
        <v>173</v>
      </c>
      <c r="G220" s="54" t="s">
        <v>173</v>
      </c>
      <c r="H220" s="55" t="s">
        <v>173</v>
      </c>
      <c r="I220" s="54" t="s">
        <v>173</v>
      </c>
      <c r="J220" s="1"/>
      <c r="K220" s="1"/>
    </row>
    <row r="221" spans="1:11" ht="12.75">
      <c r="A221" s="1"/>
      <c r="B221" s="51"/>
      <c r="C221" s="1"/>
      <c r="D221" s="1"/>
      <c r="E221" s="1"/>
      <c r="F221" s="66">
        <v>38533</v>
      </c>
      <c r="G221" s="67">
        <v>38168</v>
      </c>
      <c r="H221" s="66">
        <v>38533</v>
      </c>
      <c r="I221" s="67">
        <v>38168</v>
      </c>
      <c r="J221" s="1"/>
      <c r="K221" s="1"/>
    </row>
    <row r="222" spans="1:11" ht="12.75">
      <c r="A222" s="1"/>
      <c r="B222" s="57" t="s">
        <v>210</v>
      </c>
      <c r="C222" s="14"/>
      <c r="D222" s="14"/>
      <c r="E222" s="14"/>
      <c r="F222" s="6"/>
      <c r="G222" s="6"/>
      <c r="H222" s="6"/>
      <c r="I222" s="6"/>
      <c r="J222" s="1"/>
      <c r="K222" s="1"/>
    </row>
    <row r="223" spans="1:11" ht="12.75">
      <c r="A223" s="1"/>
      <c r="B223" s="14" t="s">
        <v>311</v>
      </c>
      <c r="C223" s="14"/>
      <c r="D223" s="14"/>
      <c r="E223" s="14"/>
      <c r="F223" s="8">
        <v>1223</v>
      </c>
      <c r="G223" s="8">
        <v>39426</v>
      </c>
      <c r="H223" s="8">
        <v>1260</v>
      </c>
      <c r="I223" s="8">
        <v>37129</v>
      </c>
      <c r="J223" s="1"/>
      <c r="K223" s="1"/>
    </row>
    <row r="224" spans="1:11" ht="12.75">
      <c r="A224" s="1"/>
      <c r="B224" s="14" t="s">
        <v>308</v>
      </c>
      <c r="C224" s="14"/>
      <c r="D224" s="14"/>
      <c r="E224" s="14"/>
      <c r="F224" s="8"/>
      <c r="G224" s="8"/>
      <c r="H224" s="8"/>
      <c r="I224" s="8"/>
      <c r="J224" s="1"/>
      <c r="K224" s="1"/>
    </row>
    <row r="225" spans="1:11" ht="12.75">
      <c r="A225" s="1"/>
      <c r="B225" s="14" t="s">
        <v>309</v>
      </c>
      <c r="C225" s="14"/>
      <c r="D225" s="14"/>
      <c r="E225" s="14"/>
      <c r="F225" s="58"/>
      <c r="G225" s="58"/>
      <c r="H225" s="58"/>
      <c r="I225" s="58"/>
      <c r="J225" s="1"/>
      <c r="K225" s="1"/>
    </row>
    <row r="226" spans="1:11" ht="12.75">
      <c r="A226" s="1"/>
      <c r="B226" s="14" t="s">
        <v>310</v>
      </c>
      <c r="C226" s="14"/>
      <c r="D226" s="14"/>
      <c r="E226" s="14"/>
      <c r="F226" s="9">
        <v>70</v>
      </c>
      <c r="G226" s="9">
        <v>13</v>
      </c>
      <c r="H226" s="9">
        <v>139</v>
      </c>
      <c r="I226" s="9">
        <v>13</v>
      </c>
      <c r="J226" s="1"/>
      <c r="K226" s="1"/>
    </row>
    <row r="227" spans="1:11" ht="12.75">
      <c r="A227" s="1"/>
      <c r="B227" s="57"/>
      <c r="C227" s="14"/>
      <c r="D227" s="14"/>
      <c r="E227" s="14"/>
      <c r="F227" s="58"/>
      <c r="G227" s="58"/>
      <c r="H227" s="58"/>
      <c r="I227" s="58"/>
      <c r="J227" s="1"/>
      <c r="K227" s="1"/>
    </row>
    <row r="228" spans="1:11" ht="12.75">
      <c r="A228" s="1"/>
      <c r="B228" s="14" t="s">
        <v>314</v>
      </c>
      <c r="C228" s="14"/>
      <c r="D228" s="14"/>
      <c r="E228" s="14"/>
      <c r="F228" s="9">
        <f>+F223+F226</f>
        <v>1293</v>
      </c>
      <c r="G228" s="9">
        <f>+G223+G226</f>
        <v>39439</v>
      </c>
      <c r="H228" s="9">
        <f>+H223+H226</f>
        <v>1399</v>
      </c>
      <c r="I228" s="9">
        <f>+I223+I226</f>
        <v>37142</v>
      </c>
      <c r="J228" s="1"/>
      <c r="K228" s="1"/>
    </row>
    <row r="229" spans="1:11" ht="12.75">
      <c r="A229" s="1"/>
      <c r="B229" s="14"/>
      <c r="C229" s="14"/>
      <c r="D229" s="14"/>
      <c r="E229" s="14"/>
      <c r="F229" s="58"/>
      <c r="G229" s="58"/>
      <c r="H229" s="58"/>
      <c r="I229" s="58"/>
      <c r="J229" s="1"/>
      <c r="K229" s="1"/>
    </row>
    <row r="230" spans="1:11" ht="12.75">
      <c r="A230" s="1"/>
      <c r="B230" s="57" t="s">
        <v>212</v>
      </c>
      <c r="C230" s="14"/>
      <c r="D230" s="14"/>
      <c r="E230" s="14"/>
      <c r="F230" s="58"/>
      <c r="G230" s="58"/>
      <c r="H230" s="58"/>
      <c r="I230" s="58"/>
      <c r="J230" s="1"/>
      <c r="K230" s="1"/>
    </row>
    <row r="231" spans="1:11" ht="12.75">
      <c r="A231" s="1"/>
      <c r="B231" s="14" t="s">
        <v>295</v>
      </c>
      <c r="C231" s="14"/>
      <c r="D231" s="14"/>
      <c r="E231" s="14"/>
      <c r="F231" s="8">
        <f>+F213</f>
        <v>50953</v>
      </c>
      <c r="G231" s="8">
        <v>44520</v>
      </c>
      <c r="H231" s="8">
        <f>+H213</f>
        <v>50937</v>
      </c>
      <c r="I231" s="8">
        <v>44520</v>
      </c>
      <c r="J231" s="1"/>
      <c r="K231" s="1"/>
    </row>
    <row r="232" spans="1:11" ht="12.75">
      <c r="A232" s="1"/>
      <c r="B232" s="14" t="s">
        <v>296</v>
      </c>
      <c r="C232" s="14"/>
      <c r="D232" s="14"/>
      <c r="E232" s="14"/>
      <c r="F232" s="58"/>
      <c r="G232" s="8"/>
      <c r="H232" s="8"/>
      <c r="I232" s="8"/>
      <c r="J232" s="1"/>
      <c r="K232" s="1"/>
    </row>
    <row r="233" spans="1:11" ht="12.75">
      <c r="A233" s="1"/>
      <c r="B233" s="14" t="s">
        <v>306</v>
      </c>
      <c r="C233" s="14"/>
      <c r="D233" s="14"/>
      <c r="E233" s="14"/>
      <c r="F233" s="59" t="s">
        <v>0</v>
      </c>
      <c r="G233" s="59"/>
      <c r="H233" s="59" t="s">
        <v>0</v>
      </c>
      <c r="I233" s="59"/>
      <c r="J233" s="1"/>
      <c r="K233" s="1"/>
    </row>
    <row r="234" spans="1:11" ht="12.75">
      <c r="A234" s="1"/>
      <c r="B234" s="14" t="s">
        <v>317</v>
      </c>
      <c r="C234" s="14"/>
      <c r="D234" s="14"/>
      <c r="E234" s="14"/>
      <c r="F234" s="9">
        <v>36251</v>
      </c>
      <c r="G234" s="9">
        <v>40000</v>
      </c>
      <c r="H234" s="9">
        <v>36267</v>
      </c>
      <c r="I234" s="9">
        <v>40000</v>
      </c>
      <c r="J234" s="1"/>
      <c r="K234" s="1"/>
    </row>
    <row r="235" spans="1:11" ht="12.75">
      <c r="A235" s="1"/>
      <c r="B235" s="14" t="s">
        <v>312</v>
      </c>
      <c r="C235" s="14"/>
      <c r="D235" s="14"/>
      <c r="E235" s="14"/>
      <c r="F235" s="8"/>
      <c r="G235" s="8"/>
      <c r="H235" s="8"/>
      <c r="I235" s="8"/>
      <c r="J235" s="1"/>
      <c r="K235" s="1"/>
    </row>
    <row r="236" spans="1:11" ht="12.75">
      <c r="A236" s="1"/>
      <c r="B236" s="14" t="s">
        <v>313</v>
      </c>
      <c r="C236" s="14"/>
      <c r="D236" s="14"/>
      <c r="E236" s="14"/>
      <c r="F236" s="9">
        <f>+F231+F234</f>
        <v>87204</v>
      </c>
      <c r="G236" s="9">
        <f>+G231+G234</f>
        <v>84520</v>
      </c>
      <c r="H236" s="9">
        <f>+H231+H234</f>
        <v>87204</v>
      </c>
      <c r="I236" s="9">
        <f>+I231+I234</f>
        <v>84520</v>
      </c>
      <c r="J236" s="1"/>
      <c r="K236" s="1"/>
    </row>
    <row r="237" spans="1:11" ht="12.75">
      <c r="A237" s="1"/>
      <c r="B237" s="14"/>
      <c r="C237" s="14"/>
      <c r="D237" s="14"/>
      <c r="E237" s="14"/>
      <c r="F237" s="58"/>
      <c r="G237" s="58"/>
      <c r="H237" s="58"/>
      <c r="I237" s="58"/>
      <c r="J237" s="1"/>
      <c r="K237" s="1"/>
    </row>
    <row r="238" spans="1:11" ht="13.5" thickBot="1">
      <c r="A238" s="1"/>
      <c r="B238" s="57" t="s">
        <v>307</v>
      </c>
      <c r="C238" s="14"/>
      <c r="D238" s="14"/>
      <c r="E238" s="14"/>
      <c r="F238" s="60">
        <f>+F228/F236*100</f>
        <v>1.4827301499931196</v>
      </c>
      <c r="G238" s="60">
        <f>+G228/G236*100</f>
        <v>46.662328442972075</v>
      </c>
      <c r="H238" s="60">
        <f>+H228/H236*100</f>
        <v>1.604284207146461</v>
      </c>
      <c r="I238" s="60">
        <f>+I228/I236*100</f>
        <v>43.94462849029816</v>
      </c>
      <c r="K238" s="1"/>
    </row>
    <row r="239" spans="1:11" ht="12.75">
      <c r="A239" s="1"/>
      <c r="F239" s="1"/>
      <c r="G239" s="1"/>
      <c r="J239" s="1"/>
      <c r="K239" s="1"/>
    </row>
    <row r="240" spans="1:11" ht="12.75">
      <c r="A240" s="1"/>
      <c r="B240" s="1" t="s">
        <v>318</v>
      </c>
      <c r="C240" s="1" t="s">
        <v>319</v>
      </c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 t="s">
        <v>320</v>
      </c>
      <c r="D241" s="1"/>
      <c r="E241" s="1"/>
      <c r="F241" s="1"/>
      <c r="K241" s="1"/>
    </row>
    <row r="242" spans="1:11" ht="12.75">
      <c r="A242" s="1"/>
      <c r="B242" s="1"/>
      <c r="C242" s="1" t="s">
        <v>321</v>
      </c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</sheetData>
  <printOptions/>
  <pageMargins left="0.75" right="0.73" top="0.33" bottom="0.3" header="0.3" footer="0.3"/>
  <pageSetup horizontalDpi="600" verticalDpi="600" orientation="portrait" scale="89" r:id="rId1"/>
  <rowBreaks count="3" manualBreakCount="3">
    <brk id="65" max="9" man="1"/>
    <brk id="133" max="9" man="1"/>
    <brk id="19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 Ong</cp:lastModifiedBy>
  <cp:lastPrinted>2005-08-26T11:17:47Z</cp:lastPrinted>
  <dcterms:created xsi:type="dcterms:W3CDTF">1999-11-25T03:32:38Z</dcterms:created>
  <dcterms:modified xsi:type="dcterms:W3CDTF">2005-08-29T07:27:51Z</dcterms:modified>
  <cp:category/>
  <cp:version/>
  <cp:contentType/>
  <cp:contentStatus/>
</cp:coreProperties>
</file>